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0"/>
  </bookViews>
  <sheets>
    <sheet name="п1-9 " sheetId="1" r:id="rId1"/>
    <sheet name="п10" sheetId="2" r:id="rId2"/>
    <sheet name="п11" sheetId="3" r:id="rId3"/>
  </sheets>
  <externalReferences>
    <externalReference r:id="rId6"/>
    <externalReference r:id="rId7"/>
  </externalReferences>
  <definedNames>
    <definedName name="_xlnm.Print_Area" localSheetId="1">'п10'!$A$1:$F$107</definedName>
    <definedName name="_xlnm.Print_Area" localSheetId="2">'п11'!$A$1:$M$32</definedName>
    <definedName name="_xlnm.Print_Area" localSheetId="0">'п1-9 '!$A$1:$M$81</definedName>
  </definedNames>
  <calcPr fullCalcOnLoad="1"/>
</workbook>
</file>

<file path=xl/sharedStrings.xml><?xml version="1.0" encoding="utf-8"?>
<sst xmlns="http://schemas.openxmlformats.org/spreadsheetml/2006/main" count="409" uniqueCount="133">
  <si>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</si>
  <si>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</si>
  <si>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</si>
  <si>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</si>
  <si>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</si>
  <si>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</si>
  <si>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</si>
  <si>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</si>
  <si>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Конституція України;</t>
  </si>
  <si>
    <t>Бюджетний кодекс України;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</si>
  <si>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</si>
  <si>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</si>
  <si>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</si>
  <si>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</si>
  <si>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</si>
  <si>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</si>
  <si>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</si>
  <si>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 xml:space="preserve">Закон України "Про місцеве самоврядування в Україні" 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</si>
  <si>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</si>
  <si>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</si>
  <si>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</si>
  <si>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</si>
  <si>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</si>
  <si>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</si>
  <si>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</si>
  <si>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</si>
  <si>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</si>
  <si>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</si>
  <si>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</si>
  <si>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</si>
  <si>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</si>
  <si>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</si>
  <si>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</si>
  <si>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</si>
  <si>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</si>
  <si>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</si>
  <si>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</si>
  <si>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</si>
  <si>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</si>
  <si>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</si>
  <si>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</si>
  <si>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</si>
  <si>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</si>
  <si>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</si>
  <si>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</si>
  <si>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</si>
  <si>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Закон України "Про державний бюджет України на 2017 рік"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</si>
  <si>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</si>
  <si>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</si>
  <si>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</si>
  <si>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</si>
  <si>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</si>
  <si>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</si>
  <si>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(найменування бюджетної програми)</t>
  </si>
  <si>
    <t>5. Підстави для виконання бюджетної програми</t>
  </si>
  <si>
    <t xml:space="preserve">6. Мета бюджетної програми </t>
  </si>
  <si>
    <t>-</t>
  </si>
  <si>
    <t>Загальний фонд</t>
  </si>
  <si>
    <t>Завдання 1</t>
  </si>
  <si>
    <t>Завдання 1:</t>
  </si>
  <si>
    <r>
      <rPr>
        <b/>
        <i/>
        <u val="single"/>
        <sz val="10"/>
        <rFont val="Times New Roman"/>
        <family val="1"/>
      </rPr>
      <t>Фінансового  відділу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</si>
  <si>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</si>
  <si>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</si>
  <si>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</si>
  <si>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</si>
  <si>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№  з/п</t>
  </si>
  <si>
    <t>затрат</t>
  </si>
  <si>
    <t>од.</t>
  </si>
  <si>
    <t>продукту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</si>
  <si>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</si>
  <si>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</si>
  <si>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</si>
  <si>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</si>
  <si>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</si>
  <si>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</si>
  <si>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</si>
  <si>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</si>
  <si>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</si>
  <si>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</si>
  <si>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Відсоток виконання програм</t>
  </si>
  <si>
    <t xml:space="preserve">Наказ Міністерства фінансів України від 26. 08. 2014 № 836 «Про деякі питання запровадження програмно-цільового методу складання та виконання місцевих бюджетів»;  </t>
  </si>
  <si>
    <t>0620</t>
  </si>
  <si>
    <t>Закон України "Про благоустрій населених пунктів"</t>
  </si>
  <si>
    <t>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п.18</t>
  </si>
  <si>
    <t>Рішення Криворізької міської ради від 23.11.2016 №1094 "Про передачу окремих об'єктів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рад"</t>
  </si>
  <si>
    <t>Підвищення рівня благоустрою міста (района у місті)</t>
  </si>
  <si>
    <t xml:space="preserve">Завдання 2 </t>
  </si>
  <si>
    <t>Придбання природного газу для вічних вогнів</t>
  </si>
  <si>
    <t>обсяг видатків</t>
  </si>
  <si>
    <t>тис.грн.</t>
  </si>
  <si>
    <t>Витрати на один об'єкт</t>
  </si>
  <si>
    <t>Кількість об"єктів благоустрою</t>
  </si>
  <si>
    <t>Кількість об'єктів благоустрою</t>
  </si>
  <si>
    <t>Оплата послуг 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 об’єктів благоустрою району</t>
  </si>
  <si>
    <t>Утримання об'єктів благоустрою</t>
  </si>
  <si>
    <t>Поточний ремонт об’єктів благоустрою</t>
  </si>
  <si>
    <t>Завдання 3:</t>
  </si>
  <si>
    <t xml:space="preserve">Завдання 4 </t>
  </si>
  <si>
    <t>Завдання 5</t>
  </si>
  <si>
    <t>Завдання 6</t>
  </si>
  <si>
    <t xml:space="preserve">Придбання  зі встановленням нових нових об’єктів та елементів благоустрою </t>
  </si>
  <si>
    <t>прогнозні показники</t>
  </si>
  <si>
    <t>Голова районної у місті ради</t>
  </si>
  <si>
    <t>В. Беззубченко</t>
  </si>
  <si>
    <t>Начальник фінансового відділу</t>
  </si>
  <si>
    <t>Л. Шматкова</t>
  </si>
  <si>
    <t xml:space="preserve">Послуги  з охорони об’єктів та елементів благоустрою </t>
  </si>
  <si>
    <t xml:space="preserve">бюджетної програми місцевого бюджету на 2018 рік </t>
  </si>
  <si>
    <t>1. 0200000                              Виконавчий комітет Саксаганської районної у місті ради</t>
  </si>
  <si>
    <t>2. 0210000                 Виконавчий комітет Саксаганської районної у місті ради</t>
  </si>
  <si>
    <t xml:space="preserve">3. 0216030                 </t>
  </si>
  <si>
    <t>Рішення Саксаганської районної у місті ради віди 22 грудня 2017 року № 185 "Про районний у місті бюджет на 2018 рік"</t>
  </si>
  <si>
    <t>Рішення Саксаганської районної у місті ради від 23.12.2016 №102 "Про затвердження Програми реалізації заходів на розвиток благоустрою на 2017-2019 роки", зі змінами</t>
  </si>
  <si>
    <t>Рішення Саксаганської районної у місті ради від 23.12.2016 №102 "Про затвердження Програми реалізації заходів на розвиток благоустрою на 2017-2019 роки" , зі змінами та Рішення Саксаганської районної у місті ради віди 22 грудня 2017 року № 185 "Про районний у місті бюджет на 2018 рік"</t>
  </si>
  <si>
    <t>Рішення Криворізької міської ради від 23.11.2016 №1094 "Про передачу окремих об'єктів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рад", зі змінами</t>
  </si>
  <si>
    <t>Організація благоустрою населених пунктів</t>
  </si>
  <si>
    <t xml:space="preserve">0216030 </t>
  </si>
  <si>
    <t>Програма реалізації заходів на розвиток благоустрою
на 2017 – 2019 роки, зі змінами</t>
  </si>
  <si>
    <t xml:space="preserve">Рішення Саксаганської районної у місті ради від 21 лютого 2018 року № 203 "Про внесення змін до рішення Саксаганської районної у місті ради від 22 грудня 2017 року № 185 "Про районний у місті бюджет на 2018 рік" </t>
  </si>
  <si>
    <t>Послуги  з водопостачання фонтану</t>
  </si>
  <si>
    <t>Завдання 7</t>
  </si>
  <si>
    <t>Завдання 8</t>
  </si>
  <si>
    <t>Послуги  з постачання електричної енергії фонтану</t>
  </si>
  <si>
    <t>Завдання 9</t>
  </si>
  <si>
    <t>Виготовлення проектно-кошторисної документації</t>
  </si>
  <si>
    <t>Рішення Саксаганської районної у місті ради від 23.12.2016 №102 "Про затвердження Програми реалізації заходів на розвиток благоустрою на 2017-2019 роки" , зі змінами та Рішення Саксаганської районної у місті ради віди 22 грудня 2017 року № 185 "Про районний у місті бюджет на 2018 рік" зі змінами</t>
  </si>
  <si>
    <t>Рішення Криворізької міської ради від 23.11.2016 №1094 "Про передачу окремих об'єктів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рад" та Рішення Саксаганської районної у місті ради віди 22 грудня 2017 року № 185 "Про районний у місті бюджет на 2018 рік" зі змінами</t>
  </si>
  <si>
    <t>і наказ від 10.05.2018 № ____</t>
  </si>
  <si>
    <t xml:space="preserve">Рішення Саксаганської районної у місті ради від 27 квітня 2018 року № 219 "Про внесення змін до рішення Саксаганської районної у місті ради від 22 грудня 2017 року № 185 "Про районний у місті бюджет на 2018 рік" </t>
  </si>
  <si>
    <t xml:space="preserve">4. Обсяг бюджетних призначень/бюджетних асигнувань –2647,147 тис. гривень, у тому числі загального фонду – 2487,2 тис. гривень та спеціального фонду –159,947 тис. гривень. </t>
  </si>
  <si>
    <t>Завдання 10</t>
  </si>
  <si>
    <t xml:space="preserve">капітальний ремонт </t>
  </si>
  <si>
    <t>Розпорядженням голови Саксаганської районної у місті ради від 10.05.2018 №114-р "Про затвердження паспорта бюджетної програми на 2018 рік по КПКВК МБ 0216030 у новій редакції"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</si>
</sst>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9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08" fontId="17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11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208" fontId="9" fillId="0" borderId="0" xfId="0" applyNumberFormat="1" applyFont="1" applyAlignment="1">
      <alignment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22" fillId="0" borderId="0" xfId="0" applyNumberFormat="1" applyFont="1" applyAlignment="1">
      <alignment/>
    </xf>
    <xf numFmtId="14" fontId="21" fillId="0" borderId="0" xfId="0" applyNumberFormat="1" applyFont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20" fillId="0" borderId="11" xfId="0" applyFont="1" applyBorder="1" applyAlignment="1">
      <alignment vertical="center" wrapText="1"/>
    </xf>
    <xf numFmtId="195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93" fontId="5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93" fontId="5" fillId="0" borderId="11" xfId="0" applyNumberFormat="1" applyFont="1" applyBorder="1" applyAlignment="1">
      <alignment horizontal="center" vertical="center" wrapText="1"/>
    </xf>
    <xf numFmtId="193" fontId="16" fillId="0" borderId="11" xfId="0" applyNumberFormat="1" applyFont="1" applyBorder="1" applyAlignment="1">
      <alignment horizontal="center" vertical="center" wrapText="1"/>
    </xf>
    <xf numFmtId="195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93" fontId="17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horizontal="left"/>
    </xf>
    <xf numFmtId="2" fontId="16" fillId="0" borderId="11" xfId="0" applyNumberFormat="1" applyFont="1" applyBorder="1" applyAlignment="1">
      <alignment horizontal="center" vertical="center" wrapText="1"/>
    </xf>
    <xf numFmtId="193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9" fillId="0" borderId="21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82;&#1072;\&#1087;&#1088;&#1086;&#1077;&#1082;&#1090;%20&#1073;&#1102;&#1076;&#1078;&#1077;&#1090;&#1091;%20&#1085;&#1072;%202018\&#1073;&#1083;&#1072;&#1075;&#1086;&#1091;&#1089;&#1090;&#1088;&#1110;&#1081;\Koshtoris_2018-06030%20&#821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82;&#1072;\&#1087;&#1088;&#1086;&#1077;&#1082;&#1090;%20&#1073;&#1102;&#1076;&#1078;&#1077;&#1090;&#1091;%20&#1085;&#1072;%202018\6030\Koshtoris_2018-06030%20&#821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с.ф"/>
      <sheetName val="з.ф"/>
      <sheetName val="Лист3"/>
      <sheetName val="кошторис"/>
      <sheetName val="Лист1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6">
        <row r="14">
          <cell r="J14">
            <v>4947</v>
          </cell>
        </row>
      </sheetData>
      <sheetData sheetId="7">
        <row r="19">
          <cell r="G19">
            <v>65000</v>
          </cell>
        </row>
        <row r="54">
          <cell r="G54">
            <v>269500</v>
          </cell>
        </row>
        <row r="58">
          <cell r="G58">
            <v>110000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с.ф"/>
      <sheetName val="з.ф"/>
      <sheetName val="кошторис"/>
      <sheetName val="Лист1"/>
      <sheetName val="план"/>
      <sheetName val="ПланСФ"/>
      <sheetName val="Зведення СФ"/>
      <sheetName val="Лист3"/>
      <sheetName val="ДовДоходів"/>
      <sheetName val="ДовФінансування"/>
      <sheetName val="ДовКЕКВ"/>
      <sheetName val="ДовКреди"/>
      <sheetName val="Лист2"/>
      <sheetName val="28.02"/>
      <sheetName val="15.03"/>
      <sheetName val="0604"/>
      <sheetName val="Лист4"/>
      <sheetName val="2704"/>
      <sheetName val="Лист5"/>
      <sheetName val="03.05"/>
    </sheetNames>
    <sheetDataSet>
      <sheetData sheetId="19">
        <row r="58">
          <cell r="O58">
            <v>698637</v>
          </cell>
        </row>
        <row r="59">
          <cell r="O59">
            <v>613248</v>
          </cell>
        </row>
        <row r="62">
          <cell r="O62">
            <v>737213</v>
          </cell>
        </row>
        <row r="92">
          <cell r="O92">
            <v>14083</v>
          </cell>
        </row>
        <row r="93">
          <cell r="O93">
            <v>36360</v>
          </cell>
        </row>
        <row r="94">
          <cell r="O94">
            <v>83159</v>
          </cell>
        </row>
        <row r="112">
          <cell r="O112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84"/>
  <sheetViews>
    <sheetView tabSelected="1" view="pageBreakPreview" zoomScale="80" zoomScaleNormal="80" zoomScaleSheetLayoutView="80" workbookViewId="0" topLeftCell="A25">
      <selection activeCell="A38" sqref="A38:M38"/>
    </sheetView>
  </sheetViews>
  <sheetFormatPr defaultColWidth="9.00390625" defaultRowHeight="12.75"/>
  <cols>
    <col min="1" max="1" width="13.625" style="2" customWidth="1"/>
    <col min="2" max="2" width="29.625" style="2" customWidth="1"/>
    <col min="3" max="3" width="13.25390625" style="2" customWidth="1"/>
    <col min="4" max="4" width="26.375" style="2" customWidth="1"/>
    <col min="5" max="5" width="17.75390625" style="2" customWidth="1"/>
    <col min="6" max="6" width="18.1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2" width="9.125" style="2" customWidth="1"/>
    <col min="13" max="13" width="10.25390625" style="2" customWidth="1"/>
    <col min="14" max="16384" width="9.125" style="2" customWidth="1"/>
  </cols>
  <sheetData>
    <row r="1" spans="1:14" ht="18.75">
      <c r="A1" s="21"/>
      <c r="B1" s="11"/>
      <c r="C1" s="11"/>
      <c r="D1" s="11"/>
      <c r="E1" s="11"/>
      <c r="F1" s="22" t="s">
        <v>18</v>
      </c>
      <c r="G1" s="11"/>
      <c r="H1" s="11"/>
      <c r="I1" s="11"/>
      <c r="J1" s="11"/>
      <c r="K1" s="11"/>
      <c r="L1" s="11"/>
      <c r="M1" s="11"/>
      <c r="N1" s="11"/>
    </row>
    <row r="2" spans="1:14" ht="18.75">
      <c r="A2" s="21"/>
      <c r="B2" s="11"/>
      <c r="C2" s="11"/>
      <c r="D2" s="11"/>
      <c r="E2" s="11"/>
      <c r="F2" s="22" t="s">
        <v>49</v>
      </c>
      <c r="G2" s="11"/>
      <c r="H2" s="11"/>
      <c r="I2" s="11"/>
      <c r="J2" s="11"/>
      <c r="K2" s="11"/>
      <c r="L2" s="11"/>
      <c r="M2" s="11"/>
      <c r="N2" s="11"/>
    </row>
    <row r="3" spans="1:14" ht="18.75">
      <c r="A3" s="21"/>
      <c r="B3" s="11"/>
      <c r="C3" s="11"/>
      <c r="D3" s="11"/>
      <c r="E3" s="11"/>
      <c r="F3" s="22" t="s">
        <v>19</v>
      </c>
      <c r="G3" s="11"/>
      <c r="H3" s="11"/>
      <c r="I3" s="11"/>
      <c r="J3" s="11"/>
      <c r="K3" s="11"/>
      <c r="L3" s="11"/>
      <c r="M3" s="11"/>
      <c r="N3" s="11"/>
    </row>
    <row r="4" spans="1:14" ht="15.75">
      <c r="A4" s="2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23"/>
      <c r="B5" s="11"/>
      <c r="C5" s="11"/>
      <c r="D5" s="11"/>
      <c r="E5" s="11"/>
      <c r="F5" s="16" t="s">
        <v>20</v>
      </c>
      <c r="G5" s="16"/>
      <c r="H5" s="16"/>
      <c r="I5" s="11"/>
      <c r="J5" s="11"/>
      <c r="K5" s="11"/>
      <c r="L5" s="11"/>
      <c r="M5" s="11"/>
      <c r="N5" s="11"/>
    </row>
    <row r="6" spans="1:15" ht="42.75" customHeight="1">
      <c r="A6" s="23"/>
      <c r="B6" s="11"/>
      <c r="C6" s="11"/>
      <c r="D6" s="11"/>
      <c r="E6" s="11"/>
      <c r="F6" s="126" t="s">
        <v>132</v>
      </c>
      <c r="G6" s="126"/>
      <c r="H6" s="126"/>
      <c r="I6" s="126"/>
      <c r="J6" s="126"/>
      <c r="K6" s="126"/>
      <c r="L6" s="126"/>
      <c r="M6" s="126"/>
      <c r="N6" s="24"/>
      <c r="O6" s="4"/>
    </row>
    <row r="7" spans="1:15" ht="15.75">
      <c r="A7" s="23"/>
      <c r="B7" s="11"/>
      <c r="C7" s="11"/>
      <c r="D7" s="11"/>
      <c r="E7" s="11"/>
      <c r="F7" s="25" t="s">
        <v>21</v>
      </c>
      <c r="G7" s="13"/>
      <c r="H7" s="13"/>
      <c r="I7" s="13"/>
      <c r="J7" s="13"/>
      <c r="K7" s="13"/>
      <c r="L7" s="13"/>
      <c r="M7" s="13"/>
      <c r="N7" s="13"/>
      <c r="O7" s="5"/>
    </row>
    <row r="8" spans="1:16" ht="15.75">
      <c r="A8" s="23"/>
      <c r="B8" s="11"/>
      <c r="C8" s="11"/>
      <c r="D8" s="11"/>
      <c r="E8" s="11"/>
      <c r="F8" s="26" t="s">
        <v>48</v>
      </c>
      <c r="G8" s="26"/>
      <c r="H8" s="26"/>
      <c r="I8" s="26"/>
      <c r="J8" s="26"/>
      <c r="K8" s="26"/>
      <c r="L8" s="26"/>
      <c r="M8" s="27"/>
      <c r="N8" s="28"/>
      <c r="O8" s="6"/>
      <c r="P8" s="6"/>
    </row>
    <row r="9" spans="1:16" ht="12.75">
      <c r="A9" s="29"/>
      <c r="B9" s="11"/>
      <c r="C9" s="11"/>
      <c r="D9" s="11"/>
      <c r="E9" s="11"/>
      <c r="F9" s="25" t="s">
        <v>22</v>
      </c>
      <c r="G9" s="25"/>
      <c r="H9" s="25"/>
      <c r="I9" s="25"/>
      <c r="J9" s="25"/>
      <c r="K9" s="25"/>
      <c r="L9" s="25"/>
      <c r="M9" s="25"/>
      <c r="N9" s="25"/>
      <c r="O9" s="7"/>
      <c r="P9" s="7"/>
    </row>
    <row r="10" spans="1:14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23"/>
      <c r="B11" s="11"/>
      <c r="C11" s="11"/>
      <c r="D11" s="11"/>
      <c r="E11" s="11"/>
      <c r="F11" s="11" t="s">
        <v>127</v>
      </c>
      <c r="G11" s="11"/>
      <c r="H11" s="11"/>
      <c r="I11" s="11"/>
      <c r="J11" s="11"/>
      <c r="K11" s="11"/>
      <c r="L11" s="11"/>
      <c r="M11" s="11"/>
      <c r="N11" s="11"/>
    </row>
    <row r="12" spans="1:15" ht="24.75" customHeight="1">
      <c r="A12" s="23"/>
      <c r="B12" s="11"/>
      <c r="C12" s="11"/>
      <c r="D12" s="11"/>
      <c r="E12" s="11"/>
      <c r="F12" s="127" t="s">
        <v>60</v>
      </c>
      <c r="G12" s="127"/>
      <c r="H12" s="127"/>
      <c r="I12" s="127"/>
      <c r="J12" s="127"/>
      <c r="K12" s="127"/>
      <c r="L12" s="127"/>
      <c r="M12" s="127"/>
      <c r="N12" s="127"/>
      <c r="O12" s="3"/>
    </row>
    <row r="13" spans="1:14" ht="18.75">
      <c r="A13" s="3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>
      <c r="A14" s="128" t="s">
        <v>23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1:14" ht="18.75">
      <c r="A15" s="128" t="s">
        <v>107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</row>
    <row r="16" spans="1:14" ht="18.7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1"/>
    </row>
    <row r="17" spans="1:14" ht="18.75">
      <c r="A17" s="3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8" t="s">
        <v>108</v>
      </c>
      <c r="B18" s="4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1"/>
    </row>
    <row r="19" spans="1:14" ht="18.75">
      <c r="A19" s="10" t="s">
        <v>51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8" t="s">
        <v>109</v>
      </c>
      <c r="B20" s="4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</row>
    <row r="21" spans="1:14" ht="18.75">
      <c r="A21" s="10" t="s">
        <v>52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6.7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9" customHeight="1">
      <c r="A23" s="12" t="s">
        <v>110</v>
      </c>
      <c r="B23" s="18" t="s">
        <v>81</v>
      </c>
      <c r="C23" s="106" t="s">
        <v>115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1"/>
    </row>
    <row r="24" spans="1:14" s="5" customFormat="1" ht="30.75" customHeight="1">
      <c r="A24" s="13" t="s">
        <v>50</v>
      </c>
      <c r="B24" s="14" t="s">
        <v>73</v>
      </c>
      <c r="C24" s="130" t="s">
        <v>53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"/>
    </row>
    <row r="25" spans="1:15" ht="42" customHeight="1">
      <c r="A25" s="117" t="s">
        <v>129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7">
        <f>199+199</f>
        <v>398</v>
      </c>
      <c r="O25" s="2">
        <f>1571197+199000</f>
        <v>1770197</v>
      </c>
    </row>
    <row r="26" spans="1:14" ht="37.5" customHeight="1">
      <c r="A26" s="105" t="s">
        <v>54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8" s="1" customFormat="1" ht="15.75">
      <c r="A27" s="15" t="s">
        <v>8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" customFormat="1" ht="15.75">
      <c r="A28" s="15" t="s">
        <v>9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" customFormat="1" ht="17.25" customHeight="1">
      <c r="A29" s="15" t="s">
        <v>17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" customFormat="1" ht="15.75">
      <c r="A30" s="15" t="s">
        <v>46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5" customFormat="1" ht="20.25" customHeight="1">
      <c r="A31" s="129" t="s">
        <v>82</v>
      </c>
      <c r="B31" s="129"/>
      <c r="C31" s="129"/>
      <c r="D31" s="129"/>
      <c r="E31" s="129"/>
      <c r="F31" s="129"/>
      <c r="G31" s="129"/>
      <c r="H31" s="129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18" s="15" customFormat="1" ht="15.75">
      <c r="A32" s="15" t="s">
        <v>80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s="15" customFormat="1" ht="35.25" customHeight="1">
      <c r="A33" s="114" t="s">
        <v>83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6"/>
      <c r="M33" s="16"/>
      <c r="N33" s="16"/>
      <c r="O33" s="16"/>
      <c r="P33" s="16"/>
      <c r="Q33" s="16"/>
      <c r="R33" s="16"/>
    </row>
    <row r="34" spans="1:18" s="15" customFormat="1" ht="33.75" customHeight="1">
      <c r="A34" s="114" t="s">
        <v>114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6"/>
      <c r="O34" s="16"/>
      <c r="P34" s="16"/>
      <c r="Q34" s="16"/>
      <c r="R34" s="16"/>
    </row>
    <row r="35" spans="1:14" s="79" customFormat="1" ht="24" customHeight="1">
      <c r="A35" s="83" t="s">
        <v>112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spans="1:18" s="1" customFormat="1" ht="15.75" customHeight="1">
      <c r="A36" s="125" t="s">
        <v>111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00"/>
      <c r="O36" s="16"/>
      <c r="P36" s="16"/>
      <c r="Q36" s="16"/>
      <c r="R36" s="16"/>
    </row>
    <row r="37" spans="1:18" s="50" customFormat="1" ht="43.5" customHeight="1">
      <c r="A37" s="105" t="s">
        <v>118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3"/>
      <c r="O37" s="104"/>
      <c r="P37" s="104"/>
      <c r="Q37" s="104"/>
      <c r="R37" s="104"/>
    </row>
    <row r="38" spans="1:18" s="50" customFormat="1" ht="43.5" customHeight="1">
      <c r="A38" s="105" t="s">
        <v>128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3"/>
      <c r="O38" s="104"/>
      <c r="P38" s="104"/>
      <c r="Q38" s="104"/>
      <c r="R38" s="104"/>
    </row>
    <row r="39" spans="1:18" s="93" customFormat="1" ht="34.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82"/>
      <c r="O39" s="82"/>
      <c r="P39" s="82"/>
      <c r="Q39" s="82"/>
      <c r="R39" s="82"/>
    </row>
    <row r="40" spans="1:14" ht="19.5" customHeight="1">
      <c r="A40" s="108" t="s">
        <v>55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</row>
    <row r="41" spans="1:14" ht="35.25" customHeight="1">
      <c r="A41" s="109" t="s">
        <v>85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7"/>
    </row>
    <row r="42" spans="1:14" ht="24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</row>
    <row r="43" spans="1:14" ht="18.75">
      <c r="A43" s="117" t="s">
        <v>24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</row>
    <row r="44" spans="1:14" ht="18.75">
      <c r="A44" s="3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22.5" customHeight="1">
      <c r="A45" s="34" t="s">
        <v>4</v>
      </c>
      <c r="B45" s="34" t="s">
        <v>25</v>
      </c>
      <c r="C45" s="34" t="s">
        <v>26</v>
      </c>
      <c r="D45" s="107" t="s">
        <v>27</v>
      </c>
      <c r="E45" s="107"/>
      <c r="F45" s="107"/>
      <c r="G45" s="107"/>
      <c r="H45" s="107"/>
      <c r="I45" s="11"/>
      <c r="J45" s="11"/>
      <c r="K45" s="11"/>
      <c r="L45" s="11"/>
      <c r="M45" s="11"/>
      <c r="N45" s="11"/>
    </row>
    <row r="46" spans="1:14" ht="51.75" customHeight="1">
      <c r="A46" s="34" t="s">
        <v>56</v>
      </c>
      <c r="B46" s="55" t="s">
        <v>56</v>
      </c>
      <c r="C46" s="55" t="s">
        <v>56</v>
      </c>
      <c r="D46" s="120" t="s">
        <v>56</v>
      </c>
      <c r="E46" s="121"/>
      <c r="F46" s="121"/>
      <c r="G46" s="121"/>
      <c r="H46" s="122"/>
      <c r="I46" s="11"/>
      <c r="J46" s="11"/>
      <c r="K46" s="11"/>
      <c r="L46" s="11"/>
      <c r="M46" s="11"/>
      <c r="N46" s="11"/>
    </row>
    <row r="47" spans="1:14" ht="32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8.75">
      <c r="A48" s="10" t="s">
        <v>28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5">
      <c r="A49" s="11"/>
      <c r="B49" s="11"/>
      <c r="C49" s="11"/>
      <c r="D49" s="11"/>
      <c r="E49" s="11"/>
      <c r="F49" s="11"/>
      <c r="G49" s="35" t="s">
        <v>29</v>
      </c>
      <c r="H49" s="11"/>
      <c r="I49" s="11"/>
      <c r="J49" s="11"/>
      <c r="K49" s="11"/>
      <c r="L49" s="11"/>
      <c r="M49" s="11"/>
      <c r="N49" s="11"/>
    </row>
    <row r="50" spans="1:14" s="51" customFormat="1" ht="25.5" customHeight="1">
      <c r="A50" s="107" t="s">
        <v>4</v>
      </c>
      <c r="B50" s="107" t="s">
        <v>7</v>
      </c>
      <c r="C50" s="107" t="s">
        <v>26</v>
      </c>
      <c r="D50" s="110" t="s">
        <v>72</v>
      </c>
      <c r="E50" s="110" t="s">
        <v>57</v>
      </c>
      <c r="F50" s="107" t="s">
        <v>30</v>
      </c>
      <c r="G50" s="107" t="s">
        <v>31</v>
      </c>
      <c r="H50" s="50"/>
      <c r="I50" s="50"/>
      <c r="J50" s="50"/>
      <c r="K50" s="50"/>
      <c r="L50" s="50"/>
      <c r="M50" s="50"/>
      <c r="N50" s="50"/>
    </row>
    <row r="51" spans="1:14" s="51" customFormat="1" ht="25.5" customHeight="1">
      <c r="A51" s="107"/>
      <c r="B51" s="107"/>
      <c r="C51" s="107"/>
      <c r="D51" s="111"/>
      <c r="E51" s="111"/>
      <c r="F51" s="107"/>
      <c r="G51" s="107"/>
      <c r="H51" s="50"/>
      <c r="I51" s="50"/>
      <c r="J51" s="50"/>
      <c r="K51" s="50"/>
      <c r="L51" s="50"/>
      <c r="M51" s="50"/>
      <c r="N51" s="50"/>
    </row>
    <row r="52" spans="1:14" ht="15">
      <c r="A52" s="33">
        <v>1</v>
      </c>
      <c r="B52" s="33">
        <v>2</v>
      </c>
      <c r="C52" s="33">
        <v>3</v>
      </c>
      <c r="D52" s="33">
        <v>4</v>
      </c>
      <c r="E52" s="33">
        <v>5</v>
      </c>
      <c r="F52" s="33">
        <v>6</v>
      </c>
      <c r="G52" s="33">
        <v>7</v>
      </c>
      <c r="H52" s="11"/>
      <c r="I52" s="11"/>
      <c r="J52" s="11"/>
      <c r="K52" s="11"/>
      <c r="L52" s="11"/>
      <c r="M52" s="11"/>
      <c r="N52" s="11"/>
    </row>
    <row r="53" spans="1:14" ht="89.25" customHeight="1">
      <c r="A53" s="34">
        <v>1</v>
      </c>
      <c r="B53" s="55" t="s">
        <v>116</v>
      </c>
      <c r="C53" s="81" t="str">
        <f>B23</f>
        <v>0620</v>
      </c>
      <c r="D53" s="52" t="str">
        <f>C23</f>
        <v>Організація благоустрою населених пунктів</v>
      </c>
      <c r="E53" s="36"/>
      <c r="F53" s="36"/>
      <c r="G53" s="36"/>
      <c r="H53" s="11"/>
      <c r="I53" s="11"/>
      <c r="J53" s="11"/>
      <c r="K53" s="11"/>
      <c r="L53" s="11"/>
      <c r="M53" s="11"/>
      <c r="N53" s="11"/>
    </row>
    <row r="54" spans="1:14" ht="18.75">
      <c r="A54" s="34"/>
      <c r="B54" s="54"/>
      <c r="C54" s="55"/>
      <c r="D54" s="52" t="s">
        <v>59</v>
      </c>
      <c r="E54" s="36"/>
      <c r="F54" s="36"/>
      <c r="G54" s="36"/>
      <c r="H54" s="11"/>
      <c r="I54" s="11"/>
      <c r="J54" s="11"/>
      <c r="K54" s="11"/>
      <c r="L54" s="11"/>
      <c r="M54" s="11"/>
      <c r="N54" s="11"/>
    </row>
    <row r="55" spans="1:14" ht="171.75" customHeight="1">
      <c r="A55" s="34"/>
      <c r="B55" s="54"/>
      <c r="C55" s="55"/>
      <c r="D55" s="84" t="s">
        <v>93</v>
      </c>
      <c r="E55" s="94">
        <f>'[1]з.ф'!$G$54/1000-45</f>
        <v>224.5</v>
      </c>
      <c r="F55" s="94"/>
      <c r="G55" s="94">
        <f>E55</f>
        <v>224.5</v>
      </c>
      <c r="H55" s="11"/>
      <c r="I55" s="11"/>
      <c r="J55" s="11"/>
      <c r="K55" s="11"/>
      <c r="L55" s="11"/>
      <c r="M55" s="11"/>
      <c r="N55" s="11"/>
    </row>
    <row r="56" spans="1:14" ht="18.75">
      <c r="A56" s="34"/>
      <c r="B56" s="54"/>
      <c r="C56" s="55"/>
      <c r="D56" s="52" t="s">
        <v>86</v>
      </c>
      <c r="E56" s="94"/>
      <c r="F56" s="94"/>
      <c r="G56" s="94"/>
      <c r="H56" s="11"/>
      <c r="I56" s="11"/>
      <c r="J56" s="11"/>
      <c r="K56" s="11"/>
      <c r="L56" s="11"/>
      <c r="M56" s="11"/>
      <c r="N56" s="11"/>
    </row>
    <row r="57" spans="1:14" ht="62.25" customHeight="1">
      <c r="A57" s="34"/>
      <c r="B57" s="54"/>
      <c r="C57" s="55"/>
      <c r="D57" s="85" t="s">
        <v>87</v>
      </c>
      <c r="E57" s="94">
        <f>'[2]28.02'!$O$94/1000</f>
        <v>83.159</v>
      </c>
      <c r="F57" s="94"/>
      <c r="G57" s="94">
        <f>E57</f>
        <v>83.159</v>
      </c>
      <c r="H57" s="11"/>
      <c r="I57" s="11"/>
      <c r="J57" s="11"/>
      <c r="K57" s="11"/>
      <c r="L57" s="11"/>
      <c r="M57" s="11"/>
      <c r="N57" s="11"/>
    </row>
    <row r="58" spans="1:14" ht="18.75">
      <c r="A58" s="34"/>
      <c r="B58" s="54"/>
      <c r="C58" s="55"/>
      <c r="D58" s="52" t="s">
        <v>96</v>
      </c>
      <c r="E58" s="99"/>
      <c r="F58" s="36"/>
      <c r="G58" s="36"/>
      <c r="H58" s="11"/>
      <c r="I58" s="11"/>
      <c r="J58" s="11"/>
      <c r="K58" s="11"/>
      <c r="L58" s="11"/>
      <c r="M58" s="11"/>
      <c r="N58" s="11"/>
    </row>
    <row r="59" spans="1:14" ht="58.5" customHeight="1">
      <c r="A59" s="34"/>
      <c r="B59" s="54"/>
      <c r="C59" s="55"/>
      <c r="D59" s="84" t="s">
        <v>94</v>
      </c>
      <c r="E59" s="94">
        <f>'[2]28.02'!$O$58/1000-85-2.2-7.8</f>
        <v>603.637</v>
      </c>
      <c r="F59" s="94">
        <f>'[1]с.ф'!$J$14/1000</f>
        <v>4.947</v>
      </c>
      <c r="G59" s="96">
        <f>E59+F59</f>
        <v>608.584</v>
      </c>
      <c r="H59" s="11"/>
      <c r="I59" s="11"/>
      <c r="J59" s="11"/>
      <c r="K59" s="11"/>
      <c r="L59" s="11"/>
      <c r="M59" s="11"/>
      <c r="N59" s="11"/>
    </row>
    <row r="60" spans="1:14" ht="18.75">
      <c r="A60" s="34"/>
      <c r="B60" s="54"/>
      <c r="C60" s="55"/>
      <c r="D60" s="52" t="s">
        <v>97</v>
      </c>
      <c r="E60" s="94"/>
      <c r="F60" s="96"/>
      <c r="G60" s="96"/>
      <c r="H60" s="11"/>
      <c r="I60" s="11"/>
      <c r="J60" s="11"/>
      <c r="K60" s="11"/>
      <c r="L60" s="11"/>
      <c r="M60" s="11"/>
      <c r="N60" s="11"/>
    </row>
    <row r="61" spans="1:14" ht="42.75" customHeight="1">
      <c r="A61" s="34"/>
      <c r="B61" s="54"/>
      <c r="C61" s="55"/>
      <c r="D61" s="84" t="s">
        <v>95</v>
      </c>
      <c r="E61" s="94">
        <f>'[2]28.02'!$O$59/1000</f>
        <v>613.248</v>
      </c>
      <c r="F61" s="96"/>
      <c r="G61" s="96">
        <f>E61</f>
        <v>613.248</v>
      </c>
      <c r="H61" s="11"/>
      <c r="I61" s="11"/>
      <c r="J61" s="11"/>
      <c r="K61" s="11"/>
      <c r="L61" s="11"/>
      <c r="M61" s="11"/>
      <c r="N61" s="11"/>
    </row>
    <row r="62" spans="1:14" ht="18.75">
      <c r="A62" s="34"/>
      <c r="B62" s="54"/>
      <c r="C62" s="55"/>
      <c r="D62" s="52" t="s">
        <v>98</v>
      </c>
      <c r="E62" s="97"/>
      <c r="F62" s="97"/>
      <c r="G62" s="96"/>
      <c r="H62" s="11"/>
      <c r="I62" s="11"/>
      <c r="J62" s="11"/>
      <c r="K62" s="11"/>
      <c r="L62" s="11"/>
      <c r="M62" s="11"/>
      <c r="N62" s="11"/>
    </row>
    <row r="63" spans="1:14" ht="82.5" customHeight="1">
      <c r="A63" s="34"/>
      <c r="B63" s="54"/>
      <c r="C63" s="55"/>
      <c r="D63" s="85" t="s">
        <v>100</v>
      </c>
      <c r="E63" s="97">
        <f>('[1]з.ф'!$G$19+'[1]з.ф'!$G$58)/1000</f>
        <v>175</v>
      </c>
      <c r="F63" s="97">
        <f>85</f>
        <v>85</v>
      </c>
      <c r="G63" s="96">
        <f>E63+F63</f>
        <v>260</v>
      </c>
      <c r="H63" s="11"/>
      <c r="I63" s="11"/>
      <c r="J63" s="11"/>
      <c r="K63" s="11"/>
      <c r="L63" s="11"/>
      <c r="M63" s="11"/>
      <c r="N63" s="11"/>
    </row>
    <row r="64" spans="1:14" ht="18.75">
      <c r="A64" s="34"/>
      <c r="B64" s="54"/>
      <c r="C64" s="55"/>
      <c r="D64" s="52" t="s">
        <v>99</v>
      </c>
      <c r="E64" s="97"/>
      <c r="F64" s="97"/>
      <c r="G64" s="96"/>
      <c r="H64" s="11"/>
      <c r="I64" s="11"/>
      <c r="J64" s="11"/>
      <c r="K64" s="11"/>
      <c r="L64" s="11"/>
      <c r="M64" s="11"/>
      <c r="N64" s="11"/>
    </row>
    <row r="65" spans="1:14" ht="72.75" customHeight="1">
      <c r="A65" s="34"/>
      <c r="B65" s="54"/>
      <c r="C65" s="55"/>
      <c r="D65" s="85" t="s">
        <v>106</v>
      </c>
      <c r="E65" s="97">
        <f>'[2]28.02'!$O$62/1000</f>
        <v>737.213</v>
      </c>
      <c r="F65" s="97"/>
      <c r="G65" s="96">
        <f>E65</f>
        <v>737.213</v>
      </c>
      <c r="H65" s="11"/>
      <c r="I65" s="11"/>
      <c r="J65" s="11"/>
      <c r="K65" s="11"/>
      <c r="L65" s="11"/>
      <c r="M65" s="11"/>
      <c r="N65" s="11"/>
    </row>
    <row r="66" spans="1:14" ht="21.75" customHeight="1">
      <c r="A66" s="34"/>
      <c r="B66" s="54"/>
      <c r="C66" s="55"/>
      <c r="D66" s="52" t="s">
        <v>120</v>
      </c>
      <c r="E66" s="97"/>
      <c r="F66" s="97"/>
      <c r="G66" s="96"/>
      <c r="H66" s="11"/>
      <c r="I66" s="11"/>
      <c r="J66" s="11"/>
      <c r="K66" s="11"/>
      <c r="L66" s="11"/>
      <c r="M66" s="11"/>
      <c r="N66" s="11"/>
    </row>
    <row r="67" spans="1:14" ht="72.75" customHeight="1">
      <c r="A67" s="34"/>
      <c r="B67" s="54"/>
      <c r="C67" s="55"/>
      <c r="D67" s="85" t="s">
        <v>119</v>
      </c>
      <c r="E67" s="97">
        <f>'[2]28.02'!$O$92/1000</f>
        <v>14.083</v>
      </c>
      <c r="F67" s="97"/>
      <c r="G67" s="96">
        <f>E67</f>
        <v>14.083</v>
      </c>
      <c r="H67" s="11"/>
      <c r="I67" s="11"/>
      <c r="J67" s="11"/>
      <c r="K67" s="11"/>
      <c r="L67" s="11"/>
      <c r="M67" s="11"/>
      <c r="N67" s="11"/>
    </row>
    <row r="68" spans="1:14" ht="28.5" customHeight="1">
      <c r="A68" s="34"/>
      <c r="B68" s="54"/>
      <c r="C68" s="55"/>
      <c r="D68" s="52" t="s">
        <v>121</v>
      </c>
      <c r="E68" s="97"/>
      <c r="F68" s="97"/>
      <c r="G68" s="96"/>
      <c r="H68" s="11"/>
      <c r="I68" s="11"/>
      <c r="J68" s="11"/>
      <c r="K68" s="11"/>
      <c r="L68" s="11"/>
      <c r="M68" s="11"/>
      <c r="N68" s="11"/>
    </row>
    <row r="69" spans="1:14" ht="51" customHeight="1">
      <c r="A69" s="34"/>
      <c r="B69" s="54"/>
      <c r="C69" s="55"/>
      <c r="D69" s="85" t="s">
        <v>122</v>
      </c>
      <c r="E69" s="97">
        <f>'[2]28.02'!$O$93/1000</f>
        <v>36.36</v>
      </c>
      <c r="F69" s="97"/>
      <c r="G69" s="96">
        <f>E69</f>
        <v>36.36</v>
      </c>
      <c r="H69" s="11"/>
      <c r="I69" s="11"/>
      <c r="J69" s="11"/>
      <c r="K69" s="11"/>
      <c r="L69" s="11"/>
      <c r="M69" s="11"/>
      <c r="N69" s="11"/>
    </row>
    <row r="70" spans="1:14" ht="18" customHeight="1">
      <c r="A70" s="34"/>
      <c r="B70" s="54"/>
      <c r="C70" s="55"/>
      <c r="D70" s="52" t="s">
        <v>123</v>
      </c>
      <c r="E70" s="97"/>
      <c r="F70" s="97"/>
      <c r="G70" s="96"/>
      <c r="H70" s="11"/>
      <c r="I70" s="11"/>
      <c r="J70" s="11"/>
      <c r="K70" s="11"/>
      <c r="L70" s="11"/>
      <c r="M70" s="11"/>
      <c r="N70" s="11"/>
    </row>
    <row r="71" spans="1:14" ht="72.75" customHeight="1">
      <c r="A71" s="34"/>
      <c r="B71" s="54"/>
      <c r="C71" s="55"/>
      <c r="D71" s="85" t="s">
        <v>124</v>
      </c>
      <c r="E71" s="97">
        <v>0</v>
      </c>
      <c r="F71" s="97">
        <f>'[2]28.02'!$O$112/1000+10</f>
        <v>25</v>
      </c>
      <c r="G71" s="96">
        <f>F71</f>
        <v>25</v>
      </c>
      <c r="H71" s="11"/>
      <c r="I71" s="11"/>
      <c r="J71" s="11"/>
      <c r="K71" s="11"/>
      <c r="L71" s="11"/>
      <c r="M71" s="11"/>
      <c r="N71" s="11"/>
    </row>
    <row r="72" spans="1:14" ht="72.75" customHeight="1">
      <c r="A72" s="34"/>
      <c r="B72" s="54"/>
      <c r="C72" s="55"/>
      <c r="D72" s="52" t="s">
        <v>130</v>
      </c>
      <c r="E72" s="97"/>
      <c r="F72" s="97"/>
      <c r="G72" s="96"/>
      <c r="H72" s="11"/>
      <c r="I72" s="11"/>
      <c r="J72" s="11"/>
      <c r="K72" s="11"/>
      <c r="L72" s="11"/>
      <c r="M72" s="11"/>
      <c r="N72" s="11"/>
    </row>
    <row r="73" spans="1:14" ht="72.75" customHeight="1">
      <c r="A73" s="34"/>
      <c r="B73" s="54"/>
      <c r="C73" s="55"/>
      <c r="D73" s="85" t="s">
        <v>131</v>
      </c>
      <c r="E73" s="97">
        <v>0</v>
      </c>
      <c r="F73" s="97">
        <v>45</v>
      </c>
      <c r="G73" s="96">
        <f>F73</f>
        <v>45</v>
      </c>
      <c r="H73" s="11"/>
      <c r="I73" s="11"/>
      <c r="J73" s="11"/>
      <c r="K73" s="11"/>
      <c r="L73" s="11"/>
      <c r="M73" s="11"/>
      <c r="N73" s="11"/>
    </row>
    <row r="74" spans="1:14" ht="18.75">
      <c r="A74" s="33"/>
      <c r="B74" s="37"/>
      <c r="C74" s="37"/>
      <c r="D74" s="19" t="s">
        <v>33</v>
      </c>
      <c r="E74" s="95">
        <f>SUM(E55:E73)</f>
        <v>2487.2</v>
      </c>
      <c r="F74" s="95">
        <f>SUM(F55:F73)</f>
        <v>159.947</v>
      </c>
      <c r="G74" s="95">
        <f>SUM(G55:G73)</f>
        <v>2647.147</v>
      </c>
      <c r="H74" s="11"/>
      <c r="I74" s="11"/>
      <c r="J74" s="11"/>
      <c r="K74" s="11"/>
      <c r="L74" s="11"/>
      <c r="M74" s="11"/>
      <c r="N74" s="11"/>
    </row>
    <row r="75" spans="1:14" ht="25.5" customHeight="1">
      <c r="A75" s="10"/>
      <c r="B75" s="11"/>
      <c r="C75" s="11"/>
      <c r="D75" s="38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8.75">
      <c r="A76" s="10" t="s">
        <v>34</v>
      </c>
      <c r="B76" s="11"/>
      <c r="C76" s="11"/>
      <c r="D76" s="39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2:14" ht="15">
      <c r="B77" s="11"/>
      <c r="C77" s="11"/>
      <c r="D77" s="41"/>
      <c r="E77" s="11"/>
      <c r="F77" s="40" t="s">
        <v>29</v>
      </c>
      <c r="G77" s="11"/>
      <c r="H77" s="11"/>
      <c r="I77" s="11"/>
      <c r="J77" s="11"/>
      <c r="K77" s="11"/>
      <c r="L77" s="11"/>
      <c r="M77" s="11"/>
      <c r="N77" s="11"/>
    </row>
    <row r="78" spans="1:14" ht="60.75" customHeight="1">
      <c r="A78" s="118" t="s">
        <v>35</v>
      </c>
      <c r="B78" s="119"/>
      <c r="C78" s="49" t="s">
        <v>7</v>
      </c>
      <c r="D78" s="49" t="s">
        <v>57</v>
      </c>
      <c r="E78" s="49" t="s">
        <v>30</v>
      </c>
      <c r="F78" s="49" t="s">
        <v>31</v>
      </c>
      <c r="G78" s="11"/>
      <c r="H78" s="11"/>
      <c r="I78" s="11"/>
      <c r="J78" s="11"/>
      <c r="K78" s="11"/>
      <c r="L78" s="11"/>
      <c r="M78" s="11"/>
      <c r="N78" s="11"/>
    </row>
    <row r="79" spans="1:14" s="20" customFormat="1" ht="15">
      <c r="A79" s="123">
        <v>1</v>
      </c>
      <c r="B79" s="124"/>
      <c r="C79" s="33">
        <v>2</v>
      </c>
      <c r="D79" s="33">
        <v>3</v>
      </c>
      <c r="E79" s="33">
        <v>4</v>
      </c>
      <c r="F79" s="33">
        <v>5</v>
      </c>
      <c r="G79" s="42"/>
      <c r="H79" s="42"/>
      <c r="I79" s="42"/>
      <c r="J79" s="42"/>
      <c r="K79" s="42"/>
      <c r="L79" s="42"/>
      <c r="M79" s="42"/>
      <c r="N79" s="42"/>
    </row>
    <row r="80" spans="1:14" ht="98.25" customHeight="1">
      <c r="A80" s="112" t="s">
        <v>117</v>
      </c>
      <c r="B80" s="113"/>
      <c r="C80" s="81" t="str">
        <f>B53</f>
        <v>0216030 </v>
      </c>
      <c r="D80" s="102">
        <f>E74</f>
        <v>2487.2</v>
      </c>
      <c r="E80" s="102">
        <f>F74</f>
        <v>159.947</v>
      </c>
      <c r="F80" s="102">
        <f>G74</f>
        <v>2647.147</v>
      </c>
      <c r="G80" s="11"/>
      <c r="H80" s="11"/>
      <c r="I80" s="11"/>
      <c r="J80" s="11"/>
      <c r="K80" s="11"/>
      <c r="L80" s="11"/>
      <c r="M80" s="11"/>
      <c r="N80" s="11"/>
    </row>
    <row r="81" spans="1:14" s="47" customFormat="1" ht="30" customHeight="1">
      <c r="A81" s="115" t="str">
        <f>D74</f>
        <v>Усього</v>
      </c>
      <c r="B81" s="116"/>
      <c r="C81" s="101"/>
      <c r="D81" s="102">
        <f>D80</f>
        <v>2487.2</v>
      </c>
      <c r="E81" s="102">
        <f>E80</f>
        <v>159.947</v>
      </c>
      <c r="F81" s="102">
        <f>F80</f>
        <v>2647.147</v>
      </c>
      <c r="G81" s="46"/>
      <c r="H81" s="46"/>
      <c r="I81" s="46"/>
      <c r="J81" s="46"/>
      <c r="K81" s="46"/>
      <c r="L81" s="46"/>
      <c r="M81" s="46"/>
      <c r="N81" s="46"/>
    </row>
    <row r="82" spans="1:14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ht="12.75">
      <c r="A84" s="11"/>
    </row>
  </sheetData>
  <sheetProtection/>
  <mergeCells count="32">
    <mergeCell ref="C24:M24"/>
    <mergeCell ref="A16:M16"/>
    <mergeCell ref="D46:H46"/>
    <mergeCell ref="A79:B79"/>
    <mergeCell ref="A38:M38"/>
    <mergeCell ref="A36:M36"/>
    <mergeCell ref="F6:M6"/>
    <mergeCell ref="A25:M25"/>
    <mergeCell ref="F12:N12"/>
    <mergeCell ref="A14:N14"/>
    <mergeCell ref="A15:N15"/>
    <mergeCell ref="A31:H31"/>
    <mergeCell ref="A80:B80"/>
    <mergeCell ref="A37:M37"/>
    <mergeCell ref="A33:K33"/>
    <mergeCell ref="A34:M34"/>
    <mergeCell ref="A81:B81"/>
    <mergeCell ref="A42:N42"/>
    <mergeCell ref="A43:N43"/>
    <mergeCell ref="A50:A51"/>
    <mergeCell ref="E50:E51"/>
    <mergeCell ref="A78:B78"/>
    <mergeCell ref="A26:N26"/>
    <mergeCell ref="C23:M23"/>
    <mergeCell ref="B50:B51"/>
    <mergeCell ref="C50:C51"/>
    <mergeCell ref="F50:F51"/>
    <mergeCell ref="A40:N40"/>
    <mergeCell ref="D45:H45"/>
    <mergeCell ref="A41:M41"/>
    <mergeCell ref="G50:G51"/>
    <mergeCell ref="D50:D51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59" r:id="rId1"/>
  <rowBreaks count="5" manualBreakCount="5">
    <brk id="33" max="12" man="1"/>
    <brk id="47" max="12" man="1"/>
    <brk id="55" max="12" man="1"/>
    <brk id="74" max="12" man="1"/>
    <brk id="8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110"/>
  <sheetViews>
    <sheetView view="pageBreakPreview" zoomScale="80" zoomScaleNormal="80" zoomScaleSheetLayoutView="80" workbookViewId="0" topLeftCell="A1">
      <selection activeCell="F108" sqref="F108"/>
    </sheetView>
  </sheetViews>
  <sheetFormatPr defaultColWidth="9.00390625" defaultRowHeight="12.75"/>
  <cols>
    <col min="1" max="1" width="8.00390625" style="20" customWidth="1"/>
    <col min="2" max="2" width="14.375" style="2" customWidth="1"/>
    <col min="3" max="3" width="97.00390625" style="2" customWidth="1"/>
    <col min="4" max="4" width="24.875" style="2" customWidth="1"/>
    <col min="5" max="5" width="47.75390625" style="20" customWidth="1"/>
    <col min="6" max="6" width="29.003906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6384" width="9.125" style="2" customWidth="1"/>
  </cols>
  <sheetData>
    <row r="1" ht="27.75" customHeight="1"/>
    <row r="2" spans="1:14" ht="18.75">
      <c r="A2" s="30" t="s">
        <v>36</v>
      </c>
      <c r="B2" s="11"/>
      <c r="C2" s="11"/>
      <c r="D2" s="11"/>
      <c r="E2" s="42"/>
      <c r="F2" s="11"/>
      <c r="G2" s="11"/>
      <c r="H2" s="11"/>
      <c r="I2" s="11"/>
      <c r="J2" s="11"/>
      <c r="K2" s="11"/>
      <c r="L2" s="11"/>
      <c r="M2" s="11"/>
      <c r="N2" s="11"/>
    </row>
    <row r="3" spans="1:14" ht="6.75" customHeight="1" thickBot="1">
      <c r="A3" s="30"/>
      <c r="B3" s="11"/>
      <c r="C3" s="11"/>
      <c r="D3" s="11"/>
      <c r="E3" s="42"/>
      <c r="F3" s="11"/>
      <c r="G3" s="11"/>
      <c r="H3" s="11"/>
      <c r="I3" s="11"/>
      <c r="J3" s="11"/>
      <c r="K3" s="11"/>
      <c r="L3" s="11"/>
      <c r="M3" s="11"/>
      <c r="N3" s="11"/>
    </row>
    <row r="4" spans="1:14" s="62" customFormat="1" ht="45.75" customHeight="1">
      <c r="A4" s="60" t="s">
        <v>65</v>
      </c>
      <c r="B4" s="53" t="s">
        <v>7</v>
      </c>
      <c r="C4" s="49" t="s">
        <v>37</v>
      </c>
      <c r="D4" s="49" t="s">
        <v>10</v>
      </c>
      <c r="E4" s="49" t="s">
        <v>11</v>
      </c>
      <c r="F4" s="49" t="s">
        <v>38</v>
      </c>
      <c r="G4" s="61"/>
      <c r="H4" s="61"/>
      <c r="I4" s="61"/>
      <c r="J4" s="61"/>
      <c r="K4" s="61"/>
      <c r="L4" s="61"/>
      <c r="M4" s="61"/>
      <c r="N4" s="61"/>
    </row>
    <row r="5" spans="1:14" ht="1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11"/>
      <c r="H5" s="11"/>
      <c r="I5" s="11"/>
      <c r="J5" s="11"/>
      <c r="K5" s="11"/>
      <c r="L5" s="11"/>
      <c r="M5" s="11"/>
      <c r="N5" s="11"/>
    </row>
    <row r="6" spans="1:14" ht="15.75">
      <c r="A6" s="33"/>
      <c r="B6" s="78" t="str">
        <f>'п1-9 '!B53</f>
        <v>0216030 </v>
      </c>
      <c r="C6" s="77" t="str">
        <f>'п1-9 '!D53</f>
        <v>Організація благоустрою населених пунктів</v>
      </c>
      <c r="D6" s="33"/>
      <c r="E6" s="33"/>
      <c r="F6" s="33"/>
      <c r="G6" s="11"/>
      <c r="H6" s="11"/>
      <c r="I6" s="11"/>
      <c r="J6" s="11"/>
      <c r="K6" s="11"/>
      <c r="L6" s="11"/>
      <c r="M6" s="11"/>
      <c r="N6" s="11"/>
    </row>
    <row r="7" spans="1:14" ht="16.5" customHeight="1">
      <c r="A7" s="45">
        <v>1</v>
      </c>
      <c r="B7" s="86"/>
      <c r="C7" s="88" t="s">
        <v>58</v>
      </c>
      <c r="D7" s="44"/>
      <c r="E7" s="45"/>
      <c r="F7" s="44"/>
      <c r="G7" s="11"/>
      <c r="H7" s="11"/>
      <c r="I7" s="11"/>
      <c r="J7" s="11"/>
      <c r="K7" s="11"/>
      <c r="L7" s="11"/>
      <c r="M7" s="11"/>
      <c r="N7" s="11"/>
    </row>
    <row r="8" spans="1:14" ht="51.75" customHeight="1">
      <c r="A8" s="45"/>
      <c r="B8" s="86"/>
      <c r="C8" s="44" t="str">
        <f>'п1-9 '!D55</f>
        <v>Оплата послуг 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 об’єктів благоустрою району</v>
      </c>
      <c r="D8" s="44"/>
      <c r="E8" s="45"/>
      <c r="F8" s="45"/>
      <c r="G8" s="11"/>
      <c r="H8" s="11"/>
      <c r="I8" s="11"/>
      <c r="J8" s="11"/>
      <c r="K8" s="11"/>
      <c r="L8" s="11"/>
      <c r="M8" s="11"/>
      <c r="N8" s="11"/>
    </row>
    <row r="9" spans="1:14" ht="26.25" customHeight="1">
      <c r="A9" s="45">
        <v>2</v>
      </c>
      <c r="B9" s="44"/>
      <c r="C9" s="44" t="s">
        <v>66</v>
      </c>
      <c r="D9" s="44"/>
      <c r="E9" s="45"/>
      <c r="F9" s="45"/>
      <c r="G9" s="11"/>
      <c r="H9" s="11"/>
      <c r="I9" s="11"/>
      <c r="J9" s="11"/>
      <c r="K9" s="11"/>
      <c r="L9" s="11"/>
      <c r="M9" s="11"/>
      <c r="N9" s="11"/>
    </row>
    <row r="10" spans="1:14" ht="123" customHeight="1">
      <c r="A10" s="45"/>
      <c r="B10" s="44"/>
      <c r="C10" s="44" t="s">
        <v>88</v>
      </c>
      <c r="D10" s="45" t="s">
        <v>89</v>
      </c>
      <c r="E10" s="45" t="s">
        <v>125</v>
      </c>
      <c r="F10" s="90">
        <f>'п1-9 '!E55</f>
        <v>224.5</v>
      </c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45">
        <v>3</v>
      </c>
      <c r="B11" s="44"/>
      <c r="C11" s="44" t="s">
        <v>68</v>
      </c>
      <c r="D11" s="45"/>
      <c r="E11" s="45"/>
      <c r="F11" s="89"/>
      <c r="G11" s="11"/>
      <c r="H11" s="11"/>
      <c r="I11" s="11"/>
      <c r="J11" s="11"/>
      <c r="K11" s="11"/>
      <c r="L11" s="11"/>
      <c r="M11" s="11"/>
      <c r="N11" s="11"/>
    </row>
    <row r="12" spans="1:14" ht="175.5" customHeight="1">
      <c r="A12" s="45"/>
      <c r="B12" s="44"/>
      <c r="C12" s="44" t="s">
        <v>92</v>
      </c>
      <c r="D12" s="45" t="s">
        <v>67</v>
      </c>
      <c r="E12" s="45" t="s">
        <v>126</v>
      </c>
      <c r="F12" s="91">
        <f>23+1</f>
        <v>24</v>
      </c>
      <c r="G12" s="11"/>
      <c r="H12" s="11"/>
      <c r="I12" s="11"/>
      <c r="J12" s="11"/>
      <c r="K12" s="11"/>
      <c r="L12" s="11"/>
      <c r="M12" s="11"/>
      <c r="N12" s="11"/>
    </row>
    <row r="13" spans="1:14" ht="26.25" customHeight="1">
      <c r="A13" s="45">
        <v>4</v>
      </c>
      <c r="B13" s="44"/>
      <c r="C13" s="44" t="s">
        <v>69</v>
      </c>
      <c r="D13" s="45"/>
      <c r="E13" s="45"/>
      <c r="F13" s="89"/>
      <c r="G13" s="64"/>
      <c r="H13" s="11"/>
      <c r="I13" s="11"/>
      <c r="J13" s="11"/>
      <c r="K13" s="11"/>
      <c r="L13" s="11"/>
      <c r="M13" s="11"/>
      <c r="N13" s="11"/>
    </row>
    <row r="14" spans="1:14" ht="16.5" customHeight="1">
      <c r="A14" s="45"/>
      <c r="B14" s="44"/>
      <c r="C14" s="44" t="s">
        <v>90</v>
      </c>
      <c r="D14" s="45" t="s">
        <v>89</v>
      </c>
      <c r="E14" s="45" t="s">
        <v>47</v>
      </c>
      <c r="F14" s="90">
        <f>F10/F12</f>
        <v>9.354166666666666</v>
      </c>
      <c r="G14" s="11"/>
      <c r="H14" s="11"/>
      <c r="I14" s="11"/>
      <c r="J14" s="11"/>
      <c r="K14" s="11"/>
      <c r="L14" s="11"/>
      <c r="M14" s="11"/>
      <c r="N14" s="11"/>
    </row>
    <row r="15" spans="1:14" ht="25.5" customHeight="1">
      <c r="A15" s="45">
        <v>5</v>
      </c>
      <c r="B15" s="44"/>
      <c r="C15" s="44" t="s">
        <v>12</v>
      </c>
      <c r="D15" s="45"/>
      <c r="E15" s="45" t="s">
        <v>39</v>
      </c>
      <c r="F15" s="89"/>
      <c r="G15" s="11"/>
      <c r="H15" s="11"/>
      <c r="I15" s="11"/>
      <c r="J15" s="11"/>
      <c r="K15" s="11"/>
      <c r="L15" s="11"/>
      <c r="M15" s="11"/>
      <c r="N15" s="11"/>
    </row>
    <row r="16" spans="1:14" ht="16.5" customHeight="1">
      <c r="A16" s="45"/>
      <c r="B16" s="44"/>
      <c r="C16" s="44" t="s">
        <v>79</v>
      </c>
      <c r="D16" s="45" t="s">
        <v>13</v>
      </c>
      <c r="E16" s="45" t="s">
        <v>39</v>
      </c>
      <c r="F16" s="45">
        <v>100</v>
      </c>
      <c r="G16" s="11"/>
      <c r="H16" s="11"/>
      <c r="I16" s="11"/>
      <c r="J16" s="11"/>
      <c r="K16" s="11"/>
      <c r="L16" s="11"/>
      <c r="M16" s="11"/>
      <c r="N16" s="11"/>
    </row>
    <row r="17" spans="1:14" ht="16.5" customHeight="1">
      <c r="A17" s="45">
        <v>6</v>
      </c>
      <c r="B17" s="44"/>
      <c r="C17" s="52" t="s">
        <v>86</v>
      </c>
      <c r="D17" s="45"/>
      <c r="E17" s="45"/>
      <c r="F17" s="45"/>
      <c r="G17" s="11"/>
      <c r="H17" s="11"/>
      <c r="I17" s="11"/>
      <c r="J17" s="11"/>
      <c r="K17" s="11"/>
      <c r="L17" s="11"/>
      <c r="M17" s="11"/>
      <c r="N17" s="11"/>
    </row>
    <row r="18" spans="1:14" ht="16.5" customHeight="1">
      <c r="A18" s="45"/>
      <c r="B18" s="44"/>
      <c r="C18" s="87" t="s">
        <v>87</v>
      </c>
      <c r="D18" s="45"/>
      <c r="E18" s="45"/>
      <c r="F18" s="45"/>
      <c r="G18" s="11"/>
      <c r="H18" s="11"/>
      <c r="I18" s="11"/>
      <c r="J18" s="11"/>
      <c r="K18" s="11"/>
      <c r="L18" s="11"/>
      <c r="M18" s="11"/>
      <c r="N18" s="11"/>
    </row>
    <row r="19" spans="1:14" ht="16.5" customHeight="1">
      <c r="A19" s="45">
        <v>6</v>
      </c>
      <c r="B19" s="44"/>
      <c r="C19" s="44" t="s">
        <v>66</v>
      </c>
      <c r="D19" s="45"/>
      <c r="E19" s="45"/>
      <c r="F19" s="45"/>
      <c r="G19" s="11"/>
      <c r="H19" s="11"/>
      <c r="I19" s="11"/>
      <c r="J19" s="11"/>
      <c r="K19" s="11"/>
      <c r="L19" s="11"/>
      <c r="M19" s="11"/>
      <c r="N19" s="11"/>
    </row>
    <row r="20" spans="1:14" ht="135" customHeight="1">
      <c r="A20" s="45"/>
      <c r="B20" s="44"/>
      <c r="C20" s="44" t="s">
        <v>88</v>
      </c>
      <c r="D20" s="45" t="s">
        <v>89</v>
      </c>
      <c r="E20" s="45" t="s">
        <v>113</v>
      </c>
      <c r="F20" s="92">
        <f>'п1-9 '!G57</f>
        <v>83.159</v>
      </c>
      <c r="G20" s="11"/>
      <c r="H20" s="11"/>
      <c r="I20" s="11"/>
      <c r="J20" s="11"/>
      <c r="K20" s="11"/>
      <c r="L20" s="11"/>
      <c r="M20" s="11"/>
      <c r="N20" s="11"/>
    </row>
    <row r="21" spans="1:14" ht="16.5" customHeight="1">
      <c r="A21" s="45">
        <v>8</v>
      </c>
      <c r="B21" s="44"/>
      <c r="C21" s="44" t="s">
        <v>68</v>
      </c>
      <c r="D21" s="45"/>
      <c r="E21" s="45"/>
      <c r="F21" s="45"/>
      <c r="G21" s="11"/>
      <c r="H21" s="11"/>
      <c r="I21" s="11"/>
      <c r="J21" s="11"/>
      <c r="K21" s="11"/>
      <c r="L21" s="11"/>
      <c r="M21" s="11"/>
      <c r="N21" s="11"/>
    </row>
    <row r="22" spans="1:14" ht="103.5" customHeight="1">
      <c r="A22" s="45"/>
      <c r="B22" s="44"/>
      <c r="C22" s="44" t="s">
        <v>91</v>
      </c>
      <c r="D22" s="45" t="s">
        <v>67</v>
      </c>
      <c r="E22" s="45" t="s">
        <v>84</v>
      </c>
      <c r="F22" s="45">
        <v>2</v>
      </c>
      <c r="G22" s="11"/>
      <c r="H22" s="11"/>
      <c r="I22" s="11"/>
      <c r="J22" s="11"/>
      <c r="K22" s="11"/>
      <c r="L22" s="11"/>
      <c r="M22" s="11"/>
      <c r="N22" s="11"/>
    </row>
    <row r="23" spans="1:14" ht="16.5" customHeight="1">
      <c r="A23" s="45">
        <v>9</v>
      </c>
      <c r="B23" s="44"/>
      <c r="C23" s="44" t="s">
        <v>69</v>
      </c>
      <c r="D23" s="45"/>
      <c r="E23" s="45"/>
      <c r="F23" s="45"/>
      <c r="G23" s="11"/>
      <c r="H23" s="11"/>
      <c r="I23" s="11"/>
      <c r="J23" s="11"/>
      <c r="K23" s="11"/>
      <c r="L23" s="11"/>
      <c r="M23" s="11"/>
      <c r="N23" s="11"/>
    </row>
    <row r="24" spans="1:14" ht="16.5" customHeight="1">
      <c r="A24" s="45"/>
      <c r="B24" s="44"/>
      <c r="C24" s="44" t="s">
        <v>90</v>
      </c>
      <c r="D24" s="45" t="s">
        <v>89</v>
      </c>
      <c r="E24" s="45" t="s">
        <v>47</v>
      </c>
      <c r="F24" s="92">
        <f>F20/F22</f>
        <v>41.5795</v>
      </c>
      <c r="G24" s="11"/>
      <c r="H24" s="11"/>
      <c r="I24" s="11"/>
      <c r="J24" s="11"/>
      <c r="K24" s="11"/>
      <c r="L24" s="11"/>
      <c r="M24" s="11"/>
      <c r="N24" s="11"/>
    </row>
    <row r="25" spans="1:14" ht="16.5" customHeight="1">
      <c r="A25" s="45">
        <v>10</v>
      </c>
      <c r="B25" s="44"/>
      <c r="C25" s="44" t="s">
        <v>12</v>
      </c>
      <c r="D25" s="45"/>
      <c r="E25" s="45" t="s">
        <v>39</v>
      </c>
      <c r="F25" s="45"/>
      <c r="G25" s="11"/>
      <c r="H25" s="11"/>
      <c r="I25" s="11"/>
      <c r="J25" s="11"/>
      <c r="K25" s="11"/>
      <c r="L25" s="11"/>
      <c r="M25" s="11"/>
      <c r="N25" s="11"/>
    </row>
    <row r="26" spans="1:14" ht="16.5" customHeight="1">
      <c r="A26" s="45"/>
      <c r="B26" s="44"/>
      <c r="C26" s="44" t="s">
        <v>79</v>
      </c>
      <c r="D26" s="45" t="s">
        <v>13</v>
      </c>
      <c r="E26" s="45" t="s">
        <v>39</v>
      </c>
      <c r="F26" s="45">
        <v>100</v>
      </c>
      <c r="G26" s="11"/>
      <c r="H26" s="11"/>
      <c r="I26" s="11"/>
      <c r="J26" s="11"/>
      <c r="K26" s="11"/>
      <c r="L26" s="11"/>
      <c r="M26" s="11"/>
      <c r="N26" s="11"/>
    </row>
    <row r="27" spans="1:14" ht="16.5" customHeight="1">
      <c r="A27" s="45">
        <v>11</v>
      </c>
      <c r="B27" s="44"/>
      <c r="C27" s="52" t="s">
        <v>96</v>
      </c>
      <c r="D27" s="45"/>
      <c r="E27" s="45"/>
      <c r="F27" s="45"/>
      <c r="G27" s="11"/>
      <c r="H27" s="11"/>
      <c r="I27" s="11"/>
      <c r="J27" s="11"/>
      <c r="K27" s="11"/>
      <c r="L27" s="11"/>
      <c r="M27" s="11"/>
      <c r="N27" s="11"/>
    </row>
    <row r="28" spans="1:14" ht="16.5" customHeight="1">
      <c r="A28" s="45"/>
      <c r="B28" s="44"/>
      <c r="C28" s="84" t="s">
        <v>94</v>
      </c>
      <c r="D28" s="45"/>
      <c r="E28" s="45"/>
      <c r="F28" s="90"/>
      <c r="G28" s="11"/>
      <c r="H28" s="11"/>
      <c r="I28" s="11"/>
      <c r="J28" s="11"/>
      <c r="K28" s="11"/>
      <c r="L28" s="11"/>
      <c r="M28" s="11"/>
      <c r="N28" s="11"/>
    </row>
    <row r="29" spans="1:14" ht="16.5" customHeight="1">
      <c r="A29" s="45">
        <v>12</v>
      </c>
      <c r="B29" s="44"/>
      <c r="C29" s="44" t="s">
        <v>66</v>
      </c>
      <c r="D29" s="45"/>
      <c r="E29" s="45"/>
      <c r="F29" s="45"/>
      <c r="G29" s="11"/>
      <c r="H29" s="11"/>
      <c r="I29" s="11"/>
      <c r="J29" s="11"/>
      <c r="K29" s="11"/>
      <c r="L29" s="11"/>
      <c r="M29" s="11"/>
      <c r="N29" s="11"/>
    </row>
    <row r="30" spans="1:14" ht="168" customHeight="1">
      <c r="A30" s="45"/>
      <c r="B30" s="44"/>
      <c r="C30" s="44" t="s">
        <v>88</v>
      </c>
      <c r="D30" s="45" t="s">
        <v>89</v>
      </c>
      <c r="E30" s="45" t="s">
        <v>125</v>
      </c>
      <c r="F30" s="92">
        <f>'п1-9 '!G59</f>
        <v>608.584</v>
      </c>
      <c r="G30" s="11"/>
      <c r="H30" s="11"/>
      <c r="I30" s="11"/>
      <c r="J30" s="11"/>
      <c r="K30" s="11"/>
      <c r="L30" s="11"/>
      <c r="M30" s="11"/>
      <c r="N30" s="11"/>
    </row>
    <row r="31" spans="1:14" ht="16.5" customHeight="1">
      <c r="A31" s="45">
        <v>13</v>
      </c>
      <c r="B31" s="44"/>
      <c r="C31" s="44" t="s">
        <v>68</v>
      </c>
      <c r="D31" s="45"/>
      <c r="E31" s="45"/>
      <c r="F31" s="45"/>
      <c r="G31" s="11"/>
      <c r="H31" s="11"/>
      <c r="I31" s="11"/>
      <c r="J31" s="11"/>
      <c r="K31" s="11"/>
      <c r="L31" s="11"/>
      <c r="M31" s="11"/>
      <c r="N31" s="11"/>
    </row>
    <row r="32" spans="1:14" ht="127.5" customHeight="1">
      <c r="A32" s="45"/>
      <c r="B32" s="44"/>
      <c r="C32" s="44" t="s">
        <v>91</v>
      </c>
      <c r="D32" s="45" t="s">
        <v>67</v>
      </c>
      <c r="E32" s="45" t="s">
        <v>84</v>
      </c>
      <c r="F32" s="45">
        <f>1+13+18+13+1+1+1</f>
        <v>48</v>
      </c>
      <c r="G32" s="11"/>
      <c r="H32" s="11"/>
      <c r="I32" s="11"/>
      <c r="J32" s="11"/>
      <c r="K32" s="11"/>
      <c r="L32" s="11"/>
      <c r="M32" s="11"/>
      <c r="N32" s="11"/>
    </row>
    <row r="33" spans="1:14" ht="16.5" customHeight="1">
      <c r="A33" s="45">
        <v>14</v>
      </c>
      <c r="B33" s="44"/>
      <c r="C33" s="44" t="s">
        <v>69</v>
      </c>
      <c r="D33" s="45"/>
      <c r="E33" s="45"/>
      <c r="F33" s="45"/>
      <c r="G33" s="11"/>
      <c r="H33" s="11"/>
      <c r="I33" s="11"/>
      <c r="J33" s="11"/>
      <c r="K33" s="11"/>
      <c r="L33" s="11"/>
      <c r="M33" s="11"/>
      <c r="N33" s="11"/>
    </row>
    <row r="34" spans="1:14" ht="16.5" customHeight="1">
      <c r="A34" s="45"/>
      <c r="B34" s="44"/>
      <c r="C34" s="44" t="s">
        <v>90</v>
      </c>
      <c r="D34" s="45" t="s">
        <v>89</v>
      </c>
      <c r="E34" s="45" t="s">
        <v>47</v>
      </c>
      <c r="F34" s="92">
        <f>F30/F32</f>
        <v>12.678833333333332</v>
      </c>
      <c r="G34" s="11"/>
      <c r="H34" s="11"/>
      <c r="I34" s="11"/>
      <c r="J34" s="11"/>
      <c r="K34" s="11"/>
      <c r="L34" s="11"/>
      <c r="M34" s="11"/>
      <c r="N34" s="11"/>
    </row>
    <row r="35" spans="1:14" ht="16.5" customHeight="1">
      <c r="A35" s="45">
        <v>15</v>
      </c>
      <c r="B35" s="44"/>
      <c r="C35" s="44" t="s">
        <v>12</v>
      </c>
      <c r="D35" s="45"/>
      <c r="E35" s="45" t="s">
        <v>39</v>
      </c>
      <c r="F35" s="45"/>
      <c r="G35" s="11"/>
      <c r="H35" s="11"/>
      <c r="I35" s="11"/>
      <c r="J35" s="11"/>
      <c r="K35" s="11"/>
      <c r="L35" s="11"/>
      <c r="M35" s="11"/>
      <c r="N35" s="11"/>
    </row>
    <row r="36" spans="1:14" ht="36" customHeight="1">
      <c r="A36" s="45"/>
      <c r="B36" s="44"/>
      <c r="C36" s="44" t="s">
        <v>79</v>
      </c>
      <c r="D36" s="45" t="s">
        <v>13</v>
      </c>
      <c r="E36" s="45" t="s">
        <v>39</v>
      </c>
      <c r="F36" s="45">
        <v>100</v>
      </c>
      <c r="G36" s="11"/>
      <c r="H36" s="11"/>
      <c r="I36" s="11"/>
      <c r="J36" s="11"/>
      <c r="K36" s="11"/>
      <c r="L36" s="11"/>
      <c r="M36" s="11"/>
      <c r="N36" s="11"/>
    </row>
    <row r="37" spans="1:14" ht="36" customHeight="1">
      <c r="A37" s="45">
        <v>16</v>
      </c>
      <c r="B37" s="44"/>
      <c r="C37" s="52" t="s">
        <v>97</v>
      </c>
      <c r="D37" s="45"/>
      <c r="E37" s="45"/>
      <c r="F37" s="45"/>
      <c r="G37" s="11"/>
      <c r="H37" s="11"/>
      <c r="I37" s="11"/>
      <c r="J37" s="11"/>
      <c r="K37" s="11"/>
      <c r="L37" s="11"/>
      <c r="M37" s="11"/>
      <c r="N37" s="11"/>
    </row>
    <row r="38" spans="1:14" ht="42.75" customHeight="1">
      <c r="A38" s="45"/>
      <c r="B38" s="44"/>
      <c r="C38" s="84" t="s">
        <v>95</v>
      </c>
      <c r="D38" s="45"/>
      <c r="E38" s="45"/>
      <c r="F38" s="45"/>
      <c r="G38" s="11"/>
      <c r="H38" s="11"/>
      <c r="I38" s="11"/>
      <c r="J38" s="11"/>
      <c r="K38" s="11"/>
      <c r="L38" s="11"/>
      <c r="M38" s="11"/>
      <c r="N38" s="11"/>
    </row>
    <row r="39" spans="1:14" ht="39.75" customHeight="1">
      <c r="A39" s="45">
        <v>17</v>
      </c>
      <c r="B39" s="44"/>
      <c r="C39" s="44" t="s">
        <v>66</v>
      </c>
      <c r="D39" s="45"/>
      <c r="E39" s="45"/>
      <c r="F39" s="45"/>
      <c r="G39" s="11"/>
      <c r="H39" s="11"/>
      <c r="I39" s="11"/>
      <c r="J39" s="11"/>
      <c r="K39" s="11"/>
      <c r="L39" s="11"/>
      <c r="M39" s="11"/>
      <c r="N39" s="11"/>
    </row>
    <row r="40" spans="1:14" ht="152.25" customHeight="1">
      <c r="A40" s="45"/>
      <c r="B40" s="44"/>
      <c r="C40" s="44" t="s">
        <v>88</v>
      </c>
      <c r="D40" s="45" t="s">
        <v>89</v>
      </c>
      <c r="E40" s="45" t="s">
        <v>125</v>
      </c>
      <c r="F40" s="92">
        <f>'п1-9 '!G61</f>
        <v>613.248</v>
      </c>
      <c r="G40" s="11"/>
      <c r="H40" s="11"/>
      <c r="I40" s="11"/>
      <c r="J40" s="11"/>
      <c r="K40" s="11"/>
      <c r="L40" s="11"/>
      <c r="M40" s="11"/>
      <c r="N40" s="11"/>
    </row>
    <row r="41" spans="1:14" ht="22.5" customHeight="1">
      <c r="A41" s="45">
        <v>18</v>
      </c>
      <c r="B41" s="44"/>
      <c r="C41" s="44" t="s">
        <v>68</v>
      </c>
      <c r="D41" s="45"/>
      <c r="E41" s="45"/>
      <c r="F41" s="45"/>
      <c r="G41" s="11"/>
      <c r="H41" s="11"/>
      <c r="I41" s="11"/>
      <c r="J41" s="11"/>
      <c r="K41" s="11"/>
      <c r="L41" s="11"/>
      <c r="M41" s="11"/>
      <c r="N41" s="11"/>
    </row>
    <row r="42" spans="1:14" ht="124.5" customHeight="1">
      <c r="A42" s="45"/>
      <c r="B42" s="44"/>
      <c r="C42" s="44" t="s">
        <v>91</v>
      </c>
      <c r="D42" s="45" t="s">
        <v>67</v>
      </c>
      <c r="E42" s="45" t="s">
        <v>84</v>
      </c>
      <c r="F42" s="45">
        <f>15+9+3</f>
        <v>27</v>
      </c>
      <c r="G42" s="11"/>
      <c r="H42" s="11"/>
      <c r="I42" s="11"/>
      <c r="J42" s="11"/>
      <c r="K42" s="11"/>
      <c r="L42" s="11"/>
      <c r="M42" s="11"/>
      <c r="N42" s="11"/>
    </row>
    <row r="43" spans="1:14" ht="33.75" customHeight="1">
      <c r="A43" s="45">
        <v>19</v>
      </c>
      <c r="B43" s="44"/>
      <c r="C43" s="44" t="s">
        <v>69</v>
      </c>
      <c r="D43" s="45"/>
      <c r="E43" s="45"/>
      <c r="F43" s="45"/>
      <c r="G43" s="11"/>
      <c r="H43" s="11"/>
      <c r="I43" s="11"/>
      <c r="J43" s="11"/>
      <c r="K43" s="11"/>
      <c r="L43" s="11"/>
      <c r="M43" s="11"/>
      <c r="N43" s="11"/>
    </row>
    <row r="44" spans="1:14" ht="33.75" customHeight="1">
      <c r="A44" s="45"/>
      <c r="B44" s="44"/>
      <c r="C44" s="44" t="s">
        <v>90</v>
      </c>
      <c r="D44" s="45" t="s">
        <v>89</v>
      </c>
      <c r="E44" s="45" t="s">
        <v>47</v>
      </c>
      <c r="F44" s="92">
        <f>F40/F42</f>
        <v>22.71288888888889</v>
      </c>
      <c r="G44" s="11"/>
      <c r="H44" s="11"/>
      <c r="I44" s="11"/>
      <c r="J44" s="11"/>
      <c r="K44" s="11"/>
      <c r="L44" s="11"/>
      <c r="M44" s="11"/>
      <c r="N44" s="11"/>
    </row>
    <row r="45" spans="1:14" ht="25.5" customHeight="1">
      <c r="A45" s="45">
        <v>20</v>
      </c>
      <c r="B45" s="44"/>
      <c r="C45" s="44" t="s">
        <v>12</v>
      </c>
      <c r="D45" s="45"/>
      <c r="E45" s="45" t="s">
        <v>39</v>
      </c>
      <c r="F45" s="45"/>
      <c r="G45" s="11"/>
      <c r="H45" s="11"/>
      <c r="I45" s="11"/>
      <c r="J45" s="11"/>
      <c r="K45" s="11"/>
      <c r="L45" s="11"/>
      <c r="M45" s="11"/>
      <c r="N45" s="11"/>
    </row>
    <row r="46" spans="1:14" ht="39" customHeight="1">
      <c r="A46" s="45"/>
      <c r="B46" s="44"/>
      <c r="C46" s="44" t="s">
        <v>79</v>
      </c>
      <c r="D46" s="45" t="s">
        <v>13</v>
      </c>
      <c r="E46" s="45" t="s">
        <v>39</v>
      </c>
      <c r="F46" s="45">
        <v>100</v>
      </c>
      <c r="G46" s="11"/>
      <c r="H46" s="11"/>
      <c r="I46" s="11"/>
      <c r="J46" s="11"/>
      <c r="K46" s="11"/>
      <c r="L46" s="11"/>
      <c r="M46" s="11"/>
      <c r="N46" s="11"/>
    </row>
    <row r="47" spans="1:14" ht="36" customHeight="1">
      <c r="A47" s="45">
        <v>21</v>
      </c>
      <c r="B47" s="44"/>
      <c r="C47" s="52" t="s">
        <v>98</v>
      </c>
      <c r="D47" s="45"/>
      <c r="E47" s="45"/>
      <c r="F47" s="45"/>
      <c r="G47" s="11"/>
      <c r="H47" s="11"/>
      <c r="I47" s="11"/>
      <c r="J47" s="11"/>
      <c r="K47" s="11"/>
      <c r="L47" s="11"/>
      <c r="M47" s="11"/>
      <c r="N47" s="11"/>
    </row>
    <row r="48" spans="1:14" ht="88.5" customHeight="1">
      <c r="A48" s="45"/>
      <c r="B48" s="44"/>
      <c r="C48" s="85" t="str">
        <f>'п1-9 '!D63</f>
        <v>Придбання  зі встановленням нових нових об’єктів та елементів благоустрою </v>
      </c>
      <c r="D48" s="45"/>
      <c r="E48" s="45"/>
      <c r="F48" s="45"/>
      <c r="G48" s="11"/>
      <c r="H48" s="11"/>
      <c r="I48" s="11"/>
      <c r="J48" s="11"/>
      <c r="K48" s="11"/>
      <c r="L48" s="11"/>
      <c r="M48" s="11"/>
      <c r="N48" s="11"/>
    </row>
    <row r="49" spans="1:14" ht="39" customHeight="1">
      <c r="A49" s="45">
        <v>22</v>
      </c>
      <c r="B49" s="44"/>
      <c r="C49" s="44" t="s">
        <v>66</v>
      </c>
      <c r="D49" s="45"/>
      <c r="E49" s="45"/>
      <c r="F49" s="45"/>
      <c r="G49" s="11"/>
      <c r="H49" s="11"/>
      <c r="I49" s="11"/>
      <c r="J49" s="11"/>
      <c r="K49" s="11"/>
      <c r="L49" s="11"/>
      <c r="M49" s="11"/>
      <c r="N49" s="11"/>
    </row>
    <row r="50" spans="1:14" ht="144.75" customHeight="1">
      <c r="A50" s="45"/>
      <c r="B50" s="44"/>
      <c r="C50" s="44" t="s">
        <v>88</v>
      </c>
      <c r="D50" s="45" t="s">
        <v>89</v>
      </c>
      <c r="E50" s="45" t="s">
        <v>125</v>
      </c>
      <c r="F50" s="92">
        <f>'п1-9 '!G63</f>
        <v>260</v>
      </c>
      <c r="G50" s="11"/>
      <c r="H50" s="11"/>
      <c r="I50" s="11"/>
      <c r="J50" s="11"/>
      <c r="K50" s="11"/>
      <c r="L50" s="11"/>
      <c r="M50" s="11"/>
      <c r="N50" s="11"/>
    </row>
    <row r="51" spans="1:14" ht="36.75" customHeight="1">
      <c r="A51" s="45">
        <v>23</v>
      </c>
      <c r="B51" s="44"/>
      <c r="C51" s="44" t="s">
        <v>68</v>
      </c>
      <c r="D51" s="45"/>
      <c r="E51" s="45"/>
      <c r="F51" s="45"/>
      <c r="G51" s="11"/>
      <c r="H51" s="11"/>
      <c r="I51" s="11"/>
      <c r="J51" s="11"/>
      <c r="K51" s="11"/>
      <c r="L51" s="11"/>
      <c r="M51" s="11"/>
      <c r="N51" s="11"/>
    </row>
    <row r="52" spans="1:14" ht="37.5" customHeight="1">
      <c r="A52" s="45"/>
      <c r="B52" s="44"/>
      <c r="C52" s="44" t="s">
        <v>91</v>
      </c>
      <c r="D52" s="45" t="s">
        <v>67</v>
      </c>
      <c r="E52" s="45" t="s">
        <v>101</v>
      </c>
      <c r="F52" s="45">
        <v>100</v>
      </c>
      <c r="G52" s="11"/>
      <c r="H52" s="11"/>
      <c r="I52" s="11"/>
      <c r="J52" s="11"/>
      <c r="K52" s="11"/>
      <c r="L52" s="11"/>
      <c r="M52" s="11"/>
      <c r="N52" s="11"/>
    </row>
    <row r="53" spans="1:14" ht="39" customHeight="1">
      <c r="A53" s="45">
        <v>24</v>
      </c>
      <c r="B53" s="44"/>
      <c r="C53" s="44" t="s">
        <v>69</v>
      </c>
      <c r="D53" s="45"/>
      <c r="E53" s="45"/>
      <c r="F53" s="45"/>
      <c r="G53" s="11"/>
      <c r="H53" s="11"/>
      <c r="I53" s="11"/>
      <c r="J53" s="11"/>
      <c r="K53" s="11"/>
      <c r="L53" s="11"/>
      <c r="M53" s="11"/>
      <c r="N53" s="11"/>
    </row>
    <row r="54" spans="1:14" ht="37.5" customHeight="1">
      <c r="A54" s="45"/>
      <c r="B54" s="44"/>
      <c r="C54" s="44" t="s">
        <v>90</v>
      </c>
      <c r="D54" s="45" t="s">
        <v>89</v>
      </c>
      <c r="E54" s="45" t="s">
        <v>47</v>
      </c>
      <c r="F54" s="92">
        <f>F50/F52</f>
        <v>2.6</v>
      </c>
      <c r="G54" s="11"/>
      <c r="H54" s="11"/>
      <c r="I54" s="11"/>
      <c r="J54" s="11"/>
      <c r="K54" s="11"/>
      <c r="L54" s="11"/>
      <c r="M54" s="11"/>
      <c r="N54" s="11"/>
    </row>
    <row r="55" spans="1:14" ht="38.25" customHeight="1">
      <c r="A55" s="45">
        <v>25</v>
      </c>
      <c r="B55" s="44"/>
      <c r="C55" s="44" t="s">
        <v>12</v>
      </c>
      <c r="D55" s="45"/>
      <c r="E55" s="45" t="s">
        <v>39</v>
      </c>
      <c r="F55" s="45"/>
      <c r="G55" s="11"/>
      <c r="H55" s="11"/>
      <c r="I55" s="11"/>
      <c r="J55" s="11"/>
      <c r="K55" s="11"/>
      <c r="L55" s="11"/>
      <c r="M55" s="11"/>
      <c r="N55" s="11"/>
    </row>
    <row r="56" spans="1:14" ht="36" customHeight="1">
      <c r="A56" s="45"/>
      <c r="B56" s="44"/>
      <c r="C56" s="44" t="s">
        <v>79</v>
      </c>
      <c r="D56" s="45" t="s">
        <v>13</v>
      </c>
      <c r="E56" s="45" t="s">
        <v>39</v>
      </c>
      <c r="F56" s="45">
        <v>100</v>
      </c>
      <c r="G56" s="11"/>
      <c r="H56" s="11"/>
      <c r="I56" s="11"/>
      <c r="J56" s="11"/>
      <c r="K56" s="11"/>
      <c r="L56" s="11"/>
      <c r="M56" s="11"/>
      <c r="N56" s="11"/>
    </row>
    <row r="57" spans="1:14" ht="28.5" customHeight="1">
      <c r="A57" s="45">
        <v>26</v>
      </c>
      <c r="B57" s="44"/>
      <c r="C57" s="52" t="s">
        <v>99</v>
      </c>
      <c r="D57" s="45"/>
      <c r="E57" s="45"/>
      <c r="F57" s="45"/>
      <c r="G57" s="11"/>
      <c r="H57" s="11"/>
      <c r="I57" s="11"/>
      <c r="J57" s="11"/>
      <c r="K57" s="11"/>
      <c r="L57" s="11"/>
      <c r="M57" s="11"/>
      <c r="N57" s="11"/>
    </row>
    <row r="58" spans="1:14" ht="27.75" customHeight="1">
      <c r="A58" s="45"/>
      <c r="B58" s="44"/>
      <c r="C58" s="85" t="str">
        <f>'п1-9 '!D65</f>
        <v>Послуги  з охорони об’єктів та елементів благоустрою </v>
      </c>
      <c r="D58" s="45"/>
      <c r="E58" s="45"/>
      <c r="F58" s="90">
        <f>'п1-9 '!E65</f>
        <v>737.213</v>
      </c>
      <c r="G58" s="11"/>
      <c r="H58" s="11"/>
      <c r="I58" s="11"/>
      <c r="J58" s="11"/>
      <c r="K58" s="11"/>
      <c r="L58" s="11"/>
      <c r="M58" s="11"/>
      <c r="N58" s="11"/>
    </row>
    <row r="59" spans="1:14" ht="34.5" customHeight="1">
      <c r="A59" s="45">
        <v>27</v>
      </c>
      <c r="B59" s="44"/>
      <c r="C59" s="44" t="s">
        <v>66</v>
      </c>
      <c r="D59" s="45"/>
      <c r="E59" s="45"/>
      <c r="F59" s="45"/>
      <c r="G59" s="11"/>
      <c r="H59" s="11"/>
      <c r="I59" s="11"/>
      <c r="J59" s="11"/>
      <c r="K59" s="11"/>
      <c r="L59" s="11"/>
      <c r="M59" s="11"/>
      <c r="N59" s="11"/>
    </row>
    <row r="60" spans="1:14" ht="143.25" customHeight="1">
      <c r="A60" s="45"/>
      <c r="B60" s="44"/>
      <c r="C60" s="44" t="s">
        <v>88</v>
      </c>
      <c r="D60" s="45" t="s">
        <v>89</v>
      </c>
      <c r="E60" s="45" t="s">
        <v>125</v>
      </c>
      <c r="F60" s="92">
        <f>'п1-9 '!E65</f>
        <v>737.213</v>
      </c>
      <c r="G60" s="11"/>
      <c r="H60" s="11"/>
      <c r="I60" s="11"/>
      <c r="J60" s="11"/>
      <c r="K60" s="11"/>
      <c r="L60" s="11"/>
      <c r="M60" s="11"/>
      <c r="N60" s="11"/>
    </row>
    <row r="61" spans="1:14" ht="35.25" customHeight="1">
      <c r="A61" s="45">
        <v>28</v>
      </c>
      <c r="B61" s="44"/>
      <c r="C61" s="44" t="s">
        <v>68</v>
      </c>
      <c r="D61" s="45"/>
      <c r="E61" s="45"/>
      <c r="F61" s="45"/>
      <c r="G61" s="11"/>
      <c r="H61" s="11"/>
      <c r="I61" s="11"/>
      <c r="J61" s="11"/>
      <c r="K61" s="11"/>
      <c r="L61" s="11"/>
      <c r="M61" s="11"/>
      <c r="N61" s="11"/>
    </row>
    <row r="62" spans="1:14" ht="38.25" customHeight="1">
      <c r="A62" s="45"/>
      <c r="B62" s="44"/>
      <c r="C62" s="44" t="s">
        <v>91</v>
      </c>
      <c r="D62" s="45" t="s">
        <v>67</v>
      </c>
      <c r="E62" s="45" t="s">
        <v>101</v>
      </c>
      <c r="F62" s="45">
        <v>1</v>
      </c>
      <c r="G62" s="11"/>
      <c r="H62" s="11"/>
      <c r="I62" s="11"/>
      <c r="J62" s="11"/>
      <c r="K62" s="11"/>
      <c r="L62" s="11"/>
      <c r="M62" s="11"/>
      <c r="N62" s="11"/>
    </row>
    <row r="63" spans="1:14" ht="31.5" customHeight="1">
      <c r="A63" s="45">
        <v>29</v>
      </c>
      <c r="B63" s="44"/>
      <c r="C63" s="44" t="s">
        <v>69</v>
      </c>
      <c r="D63" s="45"/>
      <c r="E63" s="45"/>
      <c r="F63" s="45"/>
      <c r="G63" s="11"/>
      <c r="H63" s="11"/>
      <c r="I63" s="11"/>
      <c r="J63" s="11"/>
      <c r="K63" s="11"/>
      <c r="L63" s="11"/>
      <c r="M63" s="11"/>
      <c r="N63" s="11"/>
    </row>
    <row r="64" spans="1:14" ht="27" customHeight="1">
      <c r="A64" s="45"/>
      <c r="B64" s="44"/>
      <c r="C64" s="44" t="s">
        <v>90</v>
      </c>
      <c r="D64" s="45" t="s">
        <v>89</v>
      </c>
      <c r="E64" s="45" t="s">
        <v>47</v>
      </c>
      <c r="F64" s="92">
        <f>F58/F62</f>
        <v>737.213</v>
      </c>
      <c r="G64" s="11"/>
      <c r="H64" s="11"/>
      <c r="I64" s="11"/>
      <c r="J64" s="11"/>
      <c r="K64" s="11"/>
      <c r="L64" s="11"/>
      <c r="M64" s="11"/>
      <c r="N64" s="11"/>
    </row>
    <row r="65" spans="1:14" ht="31.5" customHeight="1">
      <c r="A65" s="45">
        <v>30</v>
      </c>
      <c r="B65" s="44"/>
      <c r="C65" s="44" t="s">
        <v>12</v>
      </c>
      <c r="D65" s="45"/>
      <c r="E65" s="45" t="s">
        <v>39</v>
      </c>
      <c r="F65" s="45"/>
      <c r="G65" s="11"/>
      <c r="H65" s="11"/>
      <c r="I65" s="11"/>
      <c r="J65" s="11"/>
      <c r="K65" s="11"/>
      <c r="L65" s="11"/>
      <c r="M65" s="11"/>
      <c r="N65" s="11"/>
    </row>
    <row r="66" spans="1:14" ht="33.75" customHeight="1">
      <c r="A66" s="45"/>
      <c r="B66" s="44"/>
      <c r="C66" s="44" t="s">
        <v>79</v>
      </c>
      <c r="D66" s="45" t="s">
        <v>13</v>
      </c>
      <c r="E66" s="45" t="s">
        <v>39</v>
      </c>
      <c r="F66" s="45">
        <v>100</v>
      </c>
      <c r="G66" s="11"/>
      <c r="H66" s="11"/>
      <c r="I66" s="11"/>
      <c r="J66" s="11"/>
      <c r="K66" s="11"/>
      <c r="L66" s="11"/>
      <c r="M66" s="11"/>
      <c r="N66" s="11"/>
    </row>
    <row r="67" spans="1:14" ht="20.25" customHeight="1">
      <c r="A67" s="45">
        <v>31</v>
      </c>
      <c r="B67" s="44"/>
      <c r="C67" s="52" t="s">
        <v>120</v>
      </c>
      <c r="D67" s="45"/>
      <c r="E67" s="45"/>
      <c r="F67" s="45"/>
      <c r="G67" s="11"/>
      <c r="H67" s="11"/>
      <c r="I67" s="11"/>
      <c r="J67" s="11"/>
      <c r="K67" s="11"/>
      <c r="L67" s="11"/>
      <c r="M67" s="11"/>
      <c r="N67" s="11"/>
    </row>
    <row r="68" spans="1:14" ht="19.5" customHeight="1">
      <c r="A68" s="45"/>
      <c r="B68" s="44"/>
      <c r="C68" s="85" t="str">
        <f>'п1-9 '!D67</f>
        <v>Послуги  з водопостачання фонтану</v>
      </c>
      <c r="D68" s="45"/>
      <c r="E68" s="45"/>
      <c r="F68" s="90">
        <f>'п1-9 '!E67</f>
        <v>14.083</v>
      </c>
      <c r="G68" s="11"/>
      <c r="H68" s="11"/>
      <c r="I68" s="11"/>
      <c r="J68" s="11"/>
      <c r="K68" s="11"/>
      <c r="L68" s="11"/>
      <c r="M68" s="11"/>
      <c r="N68" s="11"/>
    </row>
    <row r="69" spans="1:14" ht="17.25" customHeight="1">
      <c r="A69" s="45">
        <v>32</v>
      </c>
      <c r="B69" s="44"/>
      <c r="C69" s="44" t="s">
        <v>66</v>
      </c>
      <c r="D69" s="45"/>
      <c r="E69" s="45"/>
      <c r="F69" s="45"/>
      <c r="G69" s="11"/>
      <c r="H69" s="11"/>
      <c r="I69" s="11"/>
      <c r="J69" s="11"/>
      <c r="K69" s="11"/>
      <c r="L69" s="11"/>
      <c r="M69" s="11"/>
      <c r="N69" s="11"/>
    </row>
    <row r="70" spans="1:14" ht="141" customHeight="1">
      <c r="A70" s="45"/>
      <c r="B70" s="44"/>
      <c r="C70" s="44" t="s">
        <v>88</v>
      </c>
      <c r="D70" s="45" t="s">
        <v>89</v>
      </c>
      <c r="E70" s="45" t="s">
        <v>125</v>
      </c>
      <c r="F70" s="92">
        <f>F68</f>
        <v>14.083</v>
      </c>
      <c r="G70" s="11"/>
      <c r="H70" s="11"/>
      <c r="I70" s="11"/>
      <c r="J70" s="11"/>
      <c r="K70" s="11"/>
      <c r="L70" s="11"/>
      <c r="M70" s="11"/>
      <c r="N70" s="11"/>
    </row>
    <row r="71" spans="1:14" ht="19.5" customHeight="1">
      <c r="A71" s="45">
        <v>33</v>
      </c>
      <c r="B71" s="44"/>
      <c r="C71" s="44" t="s">
        <v>68</v>
      </c>
      <c r="D71" s="45"/>
      <c r="E71" s="45"/>
      <c r="F71" s="45"/>
      <c r="G71" s="11"/>
      <c r="H71" s="11"/>
      <c r="I71" s="11"/>
      <c r="J71" s="11"/>
      <c r="K71" s="11"/>
      <c r="L71" s="11"/>
      <c r="M71" s="11"/>
      <c r="N71" s="11"/>
    </row>
    <row r="72" spans="1:14" ht="19.5" customHeight="1">
      <c r="A72" s="45"/>
      <c r="B72" s="44"/>
      <c r="C72" s="44" t="s">
        <v>91</v>
      </c>
      <c r="D72" s="45" t="s">
        <v>67</v>
      </c>
      <c r="E72" s="45" t="s">
        <v>101</v>
      </c>
      <c r="F72" s="45">
        <v>1</v>
      </c>
      <c r="G72" s="11"/>
      <c r="H72" s="11"/>
      <c r="I72" s="11"/>
      <c r="J72" s="11"/>
      <c r="K72" s="11"/>
      <c r="L72" s="11"/>
      <c r="M72" s="11"/>
      <c r="N72" s="11"/>
    </row>
    <row r="73" spans="1:14" ht="21.75" customHeight="1">
      <c r="A73" s="45">
        <v>34</v>
      </c>
      <c r="B73" s="44"/>
      <c r="C73" s="44" t="s">
        <v>69</v>
      </c>
      <c r="D73" s="45"/>
      <c r="E73" s="45"/>
      <c r="F73" s="45"/>
      <c r="G73" s="11"/>
      <c r="H73" s="11"/>
      <c r="I73" s="11"/>
      <c r="J73" s="11"/>
      <c r="K73" s="11"/>
      <c r="L73" s="11"/>
      <c r="M73" s="11"/>
      <c r="N73" s="11"/>
    </row>
    <row r="74" spans="1:14" ht="25.5" customHeight="1">
      <c r="A74" s="45"/>
      <c r="B74" s="44"/>
      <c r="C74" s="44" t="s">
        <v>90</v>
      </c>
      <c r="D74" s="45" t="s">
        <v>89</v>
      </c>
      <c r="E74" s="45" t="s">
        <v>47</v>
      </c>
      <c r="F74" s="92">
        <f>F68/F72</f>
        <v>14.083</v>
      </c>
      <c r="G74" s="11"/>
      <c r="H74" s="11"/>
      <c r="I74" s="11"/>
      <c r="J74" s="11"/>
      <c r="K74" s="11"/>
      <c r="L74" s="11"/>
      <c r="M74" s="11"/>
      <c r="N74" s="11"/>
    </row>
    <row r="75" spans="1:14" ht="19.5" customHeight="1">
      <c r="A75" s="45">
        <v>35</v>
      </c>
      <c r="B75" s="44"/>
      <c r="C75" s="44" t="s">
        <v>12</v>
      </c>
      <c r="D75" s="45"/>
      <c r="E75" s="45" t="s">
        <v>39</v>
      </c>
      <c r="F75" s="45"/>
      <c r="G75" s="11"/>
      <c r="H75" s="11"/>
      <c r="I75" s="11"/>
      <c r="J75" s="11"/>
      <c r="K75" s="11"/>
      <c r="L75" s="11"/>
      <c r="M75" s="11"/>
      <c r="N75" s="11"/>
    </row>
    <row r="76" spans="1:14" ht="20.25" customHeight="1">
      <c r="A76" s="45"/>
      <c r="B76" s="44"/>
      <c r="C76" s="44" t="s">
        <v>79</v>
      </c>
      <c r="D76" s="45" t="s">
        <v>13</v>
      </c>
      <c r="E76" s="45" t="s">
        <v>39</v>
      </c>
      <c r="F76" s="45">
        <v>100</v>
      </c>
      <c r="G76" s="11"/>
      <c r="H76" s="11"/>
      <c r="I76" s="11"/>
      <c r="J76" s="11"/>
      <c r="K76" s="11"/>
      <c r="L76" s="11"/>
      <c r="M76" s="11"/>
      <c r="N76" s="11"/>
    </row>
    <row r="77" spans="1:14" ht="17.25" customHeight="1">
      <c r="A77" s="45">
        <v>36</v>
      </c>
      <c r="B77" s="44"/>
      <c r="C77" s="52" t="s">
        <v>121</v>
      </c>
      <c r="D77" s="45"/>
      <c r="E77" s="45"/>
      <c r="F77" s="45"/>
      <c r="G77" s="11"/>
      <c r="H77" s="11"/>
      <c r="I77" s="11"/>
      <c r="J77" s="11"/>
      <c r="K77" s="11"/>
      <c r="L77" s="11"/>
      <c r="M77" s="11"/>
      <c r="N77" s="11"/>
    </row>
    <row r="78" spans="1:14" ht="21" customHeight="1">
      <c r="A78" s="45"/>
      <c r="B78" s="44"/>
      <c r="C78" s="85" t="str">
        <f>'п1-9 '!D69</f>
        <v>Послуги  з постачання електричної енергії фонтану</v>
      </c>
      <c r="D78" s="45"/>
      <c r="E78" s="45"/>
      <c r="F78" s="90">
        <f>'п1-9 '!E69</f>
        <v>36.36</v>
      </c>
      <c r="G78" s="11"/>
      <c r="H78" s="11"/>
      <c r="I78" s="11"/>
      <c r="J78" s="11"/>
      <c r="K78" s="11"/>
      <c r="L78" s="11"/>
      <c r="M78" s="11"/>
      <c r="N78" s="11"/>
    </row>
    <row r="79" spans="1:14" ht="21" customHeight="1">
      <c r="A79" s="45">
        <v>37</v>
      </c>
      <c r="B79" s="44"/>
      <c r="C79" s="44" t="s">
        <v>66</v>
      </c>
      <c r="D79" s="45"/>
      <c r="E79" s="45"/>
      <c r="F79" s="45"/>
      <c r="G79" s="11"/>
      <c r="H79" s="11"/>
      <c r="I79" s="11"/>
      <c r="J79" s="11"/>
      <c r="K79" s="11"/>
      <c r="L79" s="11"/>
      <c r="M79" s="11"/>
      <c r="N79" s="11"/>
    </row>
    <row r="80" spans="1:14" ht="160.5" customHeight="1">
      <c r="A80" s="45"/>
      <c r="B80" s="44"/>
      <c r="C80" s="44" t="s">
        <v>88</v>
      </c>
      <c r="D80" s="45" t="s">
        <v>89</v>
      </c>
      <c r="E80" s="45" t="s">
        <v>125</v>
      </c>
      <c r="F80" s="92">
        <f>F78</f>
        <v>36.36</v>
      </c>
      <c r="G80" s="11"/>
      <c r="H80" s="11"/>
      <c r="I80" s="11"/>
      <c r="J80" s="11"/>
      <c r="K80" s="11"/>
      <c r="L80" s="11"/>
      <c r="M80" s="11"/>
      <c r="N80" s="11"/>
    </row>
    <row r="81" spans="1:14" ht="19.5" customHeight="1">
      <c r="A81" s="45">
        <v>38</v>
      </c>
      <c r="B81" s="44"/>
      <c r="C81" s="44" t="s">
        <v>68</v>
      </c>
      <c r="D81" s="45"/>
      <c r="E81" s="45"/>
      <c r="F81" s="45"/>
      <c r="G81" s="11"/>
      <c r="H81" s="11"/>
      <c r="I81" s="11"/>
      <c r="J81" s="11"/>
      <c r="K81" s="11"/>
      <c r="L81" s="11"/>
      <c r="M81" s="11"/>
      <c r="N81" s="11"/>
    </row>
    <row r="82" spans="1:14" ht="21.75" customHeight="1">
      <c r="A82" s="45"/>
      <c r="B82" s="44"/>
      <c r="C82" s="44" t="s">
        <v>91</v>
      </c>
      <c r="D82" s="45" t="s">
        <v>67</v>
      </c>
      <c r="E82" s="45" t="s">
        <v>101</v>
      </c>
      <c r="F82" s="45">
        <v>1</v>
      </c>
      <c r="G82" s="11"/>
      <c r="H82" s="11"/>
      <c r="I82" s="11"/>
      <c r="J82" s="11"/>
      <c r="K82" s="11"/>
      <c r="L82" s="11"/>
      <c r="M82" s="11"/>
      <c r="N82" s="11"/>
    </row>
    <row r="83" spans="1:14" ht="17.25" customHeight="1">
      <c r="A83" s="45">
        <v>39</v>
      </c>
      <c r="B83" s="44"/>
      <c r="C83" s="44" t="s">
        <v>69</v>
      </c>
      <c r="D83" s="45"/>
      <c r="E83" s="45"/>
      <c r="F83" s="45"/>
      <c r="G83" s="11"/>
      <c r="H83" s="11"/>
      <c r="I83" s="11"/>
      <c r="J83" s="11"/>
      <c r="K83" s="11"/>
      <c r="L83" s="11"/>
      <c r="M83" s="11"/>
      <c r="N83" s="11"/>
    </row>
    <row r="84" spans="1:14" ht="19.5" customHeight="1">
      <c r="A84" s="45"/>
      <c r="B84" s="44"/>
      <c r="C84" s="44" t="s">
        <v>90</v>
      </c>
      <c r="D84" s="45" t="s">
        <v>89</v>
      </c>
      <c r="E84" s="45" t="s">
        <v>47</v>
      </c>
      <c r="F84" s="92">
        <f>F78/F82</f>
        <v>36.36</v>
      </c>
      <c r="G84" s="11"/>
      <c r="H84" s="11"/>
      <c r="I84" s="11"/>
      <c r="J84" s="11"/>
      <c r="K84" s="11"/>
      <c r="L84" s="11"/>
      <c r="M84" s="11"/>
      <c r="N84" s="11"/>
    </row>
    <row r="85" spans="1:14" ht="17.25" customHeight="1">
      <c r="A85" s="45">
        <v>40</v>
      </c>
      <c r="B85" s="44"/>
      <c r="C85" s="44" t="s">
        <v>12</v>
      </c>
      <c r="D85" s="45"/>
      <c r="E85" s="45" t="s">
        <v>39</v>
      </c>
      <c r="F85" s="45"/>
      <c r="G85" s="11"/>
      <c r="H85" s="11"/>
      <c r="I85" s="11"/>
      <c r="J85" s="11"/>
      <c r="K85" s="11"/>
      <c r="L85" s="11"/>
      <c r="M85" s="11"/>
      <c r="N85" s="11"/>
    </row>
    <row r="86" spans="1:14" ht="21" customHeight="1">
      <c r="A86" s="45"/>
      <c r="B86" s="44"/>
      <c r="C86" s="44" t="s">
        <v>79</v>
      </c>
      <c r="D86" s="45" t="s">
        <v>13</v>
      </c>
      <c r="E86" s="45" t="s">
        <v>39</v>
      </c>
      <c r="F86" s="45">
        <v>100</v>
      </c>
      <c r="G86" s="11"/>
      <c r="H86" s="11"/>
      <c r="I86" s="11"/>
      <c r="J86" s="11"/>
      <c r="K86" s="11"/>
      <c r="L86" s="11"/>
      <c r="M86" s="11"/>
      <c r="N86" s="11"/>
    </row>
    <row r="87" spans="1:14" ht="23.25" customHeight="1">
      <c r="A87" s="45">
        <v>41</v>
      </c>
      <c r="B87" s="44"/>
      <c r="C87" s="52" t="s">
        <v>123</v>
      </c>
      <c r="D87" s="45"/>
      <c r="E87" s="45"/>
      <c r="F87" s="45"/>
      <c r="G87" s="11"/>
      <c r="H87" s="11"/>
      <c r="I87" s="11"/>
      <c r="J87" s="11"/>
      <c r="K87" s="11"/>
      <c r="L87" s="11"/>
      <c r="M87" s="11"/>
      <c r="N87" s="11"/>
    </row>
    <row r="88" spans="1:14" ht="24.75" customHeight="1">
      <c r="A88" s="45"/>
      <c r="B88" s="44"/>
      <c r="C88" s="85" t="str">
        <f>'п1-9 '!D71</f>
        <v>Виготовлення проектно-кошторисної документації</v>
      </c>
      <c r="D88" s="45"/>
      <c r="E88" s="45"/>
      <c r="F88" s="90">
        <f>'п1-9 '!F71</f>
        <v>25</v>
      </c>
      <c r="G88" s="11"/>
      <c r="H88" s="11"/>
      <c r="I88" s="11"/>
      <c r="J88" s="11"/>
      <c r="K88" s="11"/>
      <c r="L88" s="11"/>
      <c r="M88" s="11"/>
      <c r="N88" s="11"/>
    </row>
    <row r="89" spans="1:14" ht="20.25" customHeight="1">
      <c r="A89" s="45">
        <v>42</v>
      </c>
      <c r="B89" s="44"/>
      <c r="C89" s="44" t="s">
        <v>66</v>
      </c>
      <c r="D89" s="45"/>
      <c r="E89" s="45"/>
      <c r="F89" s="45"/>
      <c r="G89" s="11"/>
      <c r="H89" s="11"/>
      <c r="I89" s="11"/>
      <c r="J89" s="11"/>
      <c r="K89" s="11"/>
      <c r="L89" s="11"/>
      <c r="M89" s="11"/>
      <c r="N89" s="11"/>
    </row>
    <row r="90" spans="1:14" ht="144" customHeight="1">
      <c r="A90" s="45"/>
      <c r="B90" s="44"/>
      <c r="C90" s="44" t="s">
        <v>88</v>
      </c>
      <c r="D90" s="45" t="s">
        <v>89</v>
      </c>
      <c r="E90" s="45" t="s">
        <v>125</v>
      </c>
      <c r="F90" s="92">
        <f>F88</f>
        <v>25</v>
      </c>
      <c r="G90" s="11"/>
      <c r="H90" s="11"/>
      <c r="I90" s="11"/>
      <c r="J90" s="11"/>
      <c r="K90" s="11"/>
      <c r="L90" s="11"/>
      <c r="M90" s="11"/>
      <c r="N90" s="11"/>
    </row>
    <row r="91" spans="1:14" ht="19.5" customHeight="1">
      <c r="A91" s="45">
        <v>43</v>
      </c>
      <c r="B91" s="44"/>
      <c r="C91" s="44" t="s">
        <v>68</v>
      </c>
      <c r="D91" s="45"/>
      <c r="E91" s="45"/>
      <c r="F91" s="45"/>
      <c r="G91" s="11"/>
      <c r="H91" s="11"/>
      <c r="I91" s="11"/>
      <c r="J91" s="11"/>
      <c r="K91" s="11"/>
      <c r="L91" s="11"/>
      <c r="M91" s="11"/>
      <c r="N91" s="11"/>
    </row>
    <row r="92" spans="1:14" ht="21" customHeight="1">
      <c r="A92" s="45"/>
      <c r="B92" s="44"/>
      <c r="C92" s="44" t="s">
        <v>91</v>
      </c>
      <c r="D92" s="45" t="s">
        <v>67</v>
      </c>
      <c r="E92" s="45" t="s">
        <v>101</v>
      </c>
      <c r="F92" s="45">
        <v>1</v>
      </c>
      <c r="G92" s="11"/>
      <c r="H92" s="11"/>
      <c r="I92" s="11"/>
      <c r="J92" s="11"/>
      <c r="K92" s="11"/>
      <c r="L92" s="11"/>
      <c r="M92" s="11"/>
      <c r="N92" s="11"/>
    </row>
    <row r="93" spans="1:14" ht="15" customHeight="1">
      <c r="A93" s="45">
        <v>44</v>
      </c>
      <c r="B93" s="44"/>
      <c r="C93" s="44" t="s">
        <v>69</v>
      </c>
      <c r="D93" s="45"/>
      <c r="E93" s="45"/>
      <c r="F93" s="45"/>
      <c r="G93" s="11"/>
      <c r="H93" s="11"/>
      <c r="I93" s="11"/>
      <c r="J93" s="11"/>
      <c r="K93" s="11"/>
      <c r="L93" s="11"/>
      <c r="M93" s="11"/>
      <c r="N93" s="11"/>
    </row>
    <row r="94" spans="1:14" ht="15.75" customHeight="1">
      <c r="A94" s="45"/>
      <c r="B94" s="44"/>
      <c r="C94" s="44" t="s">
        <v>90</v>
      </c>
      <c r="D94" s="45" t="s">
        <v>89</v>
      </c>
      <c r="E94" s="45" t="s">
        <v>47</v>
      </c>
      <c r="F94" s="92">
        <f>F88/F92</f>
        <v>25</v>
      </c>
      <c r="G94" s="11"/>
      <c r="H94" s="11"/>
      <c r="I94" s="11"/>
      <c r="J94" s="11"/>
      <c r="K94" s="11"/>
      <c r="L94" s="11"/>
      <c r="M94" s="11"/>
      <c r="N94" s="11"/>
    </row>
    <row r="95" spans="1:14" ht="14.25" customHeight="1">
      <c r="A95" s="45">
        <v>45</v>
      </c>
      <c r="B95" s="44"/>
      <c r="C95" s="44" t="s">
        <v>12</v>
      </c>
      <c r="D95" s="45"/>
      <c r="E95" s="45" t="s">
        <v>39</v>
      </c>
      <c r="F95" s="45"/>
      <c r="G95" s="11"/>
      <c r="H95" s="11"/>
      <c r="I95" s="11"/>
      <c r="J95" s="11"/>
      <c r="K95" s="11"/>
      <c r="L95" s="11"/>
      <c r="M95" s="11"/>
      <c r="N95" s="11"/>
    </row>
    <row r="96" spans="1:14" ht="20.25" customHeight="1">
      <c r="A96" s="45"/>
      <c r="B96" s="44"/>
      <c r="C96" s="44" t="s">
        <v>79</v>
      </c>
      <c r="D96" s="45" t="s">
        <v>13</v>
      </c>
      <c r="E96" s="45" t="s">
        <v>39</v>
      </c>
      <c r="F96" s="45">
        <v>100</v>
      </c>
      <c r="G96" s="11"/>
      <c r="H96" s="11"/>
      <c r="I96" s="11"/>
      <c r="J96" s="11"/>
      <c r="K96" s="11"/>
      <c r="L96" s="11"/>
      <c r="M96" s="11"/>
      <c r="N96" s="11"/>
    </row>
    <row r="97" spans="1:14" ht="23.25" customHeight="1">
      <c r="A97" s="45">
        <v>46</v>
      </c>
      <c r="B97" s="44"/>
      <c r="C97" s="52" t="s">
        <v>130</v>
      </c>
      <c r="D97" s="45"/>
      <c r="E97" s="45"/>
      <c r="F97" s="45"/>
      <c r="G97" s="11"/>
      <c r="H97" s="11"/>
      <c r="I97" s="11"/>
      <c r="J97" s="11"/>
      <c r="K97" s="11"/>
      <c r="L97" s="11"/>
      <c r="M97" s="11"/>
      <c r="N97" s="11"/>
    </row>
    <row r="98" spans="1:14" ht="24.75" customHeight="1">
      <c r="A98" s="45"/>
      <c r="B98" s="44"/>
      <c r="C98" s="85" t="str">
        <f>'п1-9 '!D73</f>
        <v>капітальний ремонт </v>
      </c>
      <c r="D98" s="45"/>
      <c r="E98" s="45"/>
      <c r="F98" s="90">
        <f>'п1-9 '!G73</f>
        <v>45</v>
      </c>
      <c r="G98" s="11"/>
      <c r="H98" s="11"/>
      <c r="I98" s="11"/>
      <c r="J98" s="11"/>
      <c r="K98" s="11"/>
      <c r="L98" s="11"/>
      <c r="M98" s="11"/>
      <c r="N98" s="11"/>
    </row>
    <row r="99" spans="1:14" ht="20.25" customHeight="1">
      <c r="A99" s="45">
        <v>47</v>
      </c>
      <c r="B99" s="44"/>
      <c r="C99" s="44" t="s">
        <v>66</v>
      </c>
      <c r="D99" s="45"/>
      <c r="E99" s="45"/>
      <c r="F99" s="45"/>
      <c r="G99" s="11"/>
      <c r="H99" s="11"/>
      <c r="I99" s="11"/>
      <c r="J99" s="11"/>
      <c r="K99" s="11"/>
      <c r="L99" s="11"/>
      <c r="M99" s="11"/>
      <c r="N99" s="11"/>
    </row>
    <row r="100" spans="1:14" ht="144" customHeight="1">
      <c r="A100" s="45"/>
      <c r="B100" s="44"/>
      <c r="C100" s="44" t="s">
        <v>88</v>
      </c>
      <c r="D100" s="45" t="s">
        <v>89</v>
      </c>
      <c r="E100" s="45" t="s">
        <v>125</v>
      </c>
      <c r="F100" s="92">
        <f>F98</f>
        <v>45</v>
      </c>
      <c r="G100" s="11"/>
      <c r="H100" s="11"/>
      <c r="I100" s="11"/>
      <c r="J100" s="11"/>
      <c r="K100" s="11"/>
      <c r="L100" s="11"/>
      <c r="M100" s="11"/>
      <c r="N100" s="11"/>
    </row>
    <row r="101" spans="1:14" ht="19.5" customHeight="1">
      <c r="A101" s="45">
        <v>48</v>
      </c>
      <c r="B101" s="44"/>
      <c r="C101" s="44" t="s">
        <v>68</v>
      </c>
      <c r="D101" s="45"/>
      <c r="E101" s="45"/>
      <c r="F101" s="45"/>
      <c r="G101" s="11"/>
      <c r="H101" s="11"/>
      <c r="I101" s="11"/>
      <c r="J101" s="11"/>
      <c r="K101" s="11"/>
      <c r="L101" s="11"/>
      <c r="M101" s="11"/>
      <c r="N101" s="11"/>
    </row>
    <row r="102" spans="1:14" ht="21" customHeight="1">
      <c r="A102" s="45"/>
      <c r="B102" s="44"/>
      <c r="C102" s="44" t="s">
        <v>91</v>
      </c>
      <c r="D102" s="45" t="s">
        <v>67</v>
      </c>
      <c r="E102" s="45" t="s">
        <v>101</v>
      </c>
      <c r="F102" s="45">
        <v>1</v>
      </c>
      <c r="G102" s="11"/>
      <c r="H102" s="11"/>
      <c r="I102" s="11"/>
      <c r="J102" s="11"/>
      <c r="K102" s="11"/>
      <c r="L102" s="11"/>
      <c r="M102" s="11"/>
      <c r="N102" s="11"/>
    </row>
    <row r="103" spans="1:14" ht="15" customHeight="1">
      <c r="A103" s="45">
        <v>49</v>
      </c>
      <c r="B103" s="44"/>
      <c r="C103" s="44" t="s">
        <v>69</v>
      </c>
      <c r="D103" s="45"/>
      <c r="E103" s="45"/>
      <c r="F103" s="45"/>
      <c r="G103" s="11"/>
      <c r="H103" s="11"/>
      <c r="I103" s="11"/>
      <c r="J103" s="11"/>
      <c r="K103" s="11"/>
      <c r="L103" s="11"/>
      <c r="M103" s="11"/>
      <c r="N103" s="11"/>
    </row>
    <row r="104" spans="1:14" ht="15.75" customHeight="1">
      <c r="A104" s="45"/>
      <c r="B104" s="44"/>
      <c r="C104" s="44" t="s">
        <v>90</v>
      </c>
      <c r="D104" s="45" t="s">
        <v>89</v>
      </c>
      <c r="E104" s="45" t="s">
        <v>47</v>
      </c>
      <c r="F104" s="92">
        <f>F98/F102</f>
        <v>45</v>
      </c>
      <c r="G104" s="11"/>
      <c r="H104" s="11"/>
      <c r="I104" s="11"/>
      <c r="J104" s="11"/>
      <c r="K104" s="11"/>
      <c r="L104" s="11"/>
      <c r="M104" s="11"/>
      <c r="N104" s="11"/>
    </row>
    <row r="105" spans="1:14" ht="14.25" customHeight="1">
      <c r="A105" s="45">
        <v>50</v>
      </c>
      <c r="B105" s="44"/>
      <c r="C105" s="44" t="s">
        <v>12</v>
      </c>
      <c r="D105" s="45"/>
      <c r="E105" s="45" t="s">
        <v>39</v>
      </c>
      <c r="F105" s="45"/>
      <c r="G105" s="11"/>
      <c r="H105" s="11"/>
      <c r="I105" s="11"/>
      <c r="J105" s="11"/>
      <c r="K105" s="11"/>
      <c r="L105" s="11"/>
      <c r="M105" s="11"/>
      <c r="N105" s="11"/>
    </row>
    <row r="106" spans="1:14" ht="20.25" customHeight="1">
      <c r="A106" s="45"/>
      <c r="B106" s="44"/>
      <c r="C106" s="44" t="s">
        <v>79</v>
      </c>
      <c r="D106" s="45" t="s">
        <v>13</v>
      </c>
      <c r="E106" s="45" t="s">
        <v>39</v>
      </c>
      <c r="F106" s="45">
        <v>100</v>
      </c>
      <c r="G106" s="11"/>
      <c r="H106" s="11"/>
      <c r="I106" s="11"/>
      <c r="J106" s="11"/>
      <c r="K106" s="11"/>
      <c r="L106" s="11"/>
      <c r="M106" s="11"/>
      <c r="N106" s="11"/>
    </row>
    <row r="107" spans="1:14" ht="18" customHeight="1">
      <c r="A107" s="45"/>
      <c r="B107" s="44"/>
      <c r="C107" s="87" t="s">
        <v>33</v>
      </c>
      <c r="D107" s="44"/>
      <c r="E107" s="45"/>
      <c r="F107" s="92">
        <f>F10+F20+F30+F40+F50+F58+F68+F78+F88+F98</f>
        <v>2647.147</v>
      </c>
      <c r="G107" s="11"/>
      <c r="H107" s="11"/>
      <c r="I107" s="11"/>
      <c r="J107" s="11"/>
      <c r="K107" s="11"/>
      <c r="L107" s="11"/>
      <c r="M107" s="11"/>
      <c r="N107" s="11"/>
    </row>
    <row r="108" spans="1:14" ht="24" customHeight="1">
      <c r="A108" s="69"/>
      <c r="B108" s="65"/>
      <c r="C108" s="66"/>
      <c r="D108" s="67"/>
      <c r="E108" s="68"/>
      <c r="F108" s="67"/>
      <c r="G108" s="11"/>
      <c r="H108" s="11"/>
      <c r="I108" s="11"/>
      <c r="J108" s="11"/>
      <c r="K108" s="11"/>
      <c r="L108" s="11"/>
      <c r="M108" s="11"/>
      <c r="N108" s="11"/>
    </row>
    <row r="109" spans="1:14" ht="18.75">
      <c r="A109" s="31"/>
      <c r="B109" s="11"/>
      <c r="C109" s="11"/>
      <c r="D109" s="11"/>
      <c r="E109" s="42"/>
      <c r="F109" s="11"/>
      <c r="G109" s="11"/>
      <c r="H109" s="11"/>
      <c r="I109" s="11"/>
      <c r="J109" s="11"/>
      <c r="K109" s="11"/>
      <c r="L109" s="11"/>
      <c r="M109" s="11"/>
      <c r="N109" s="11"/>
    </row>
    <row r="110" ht="12.75">
      <c r="A110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5" manualBreakCount="5">
    <brk id="26" max="5" man="1"/>
    <brk id="46" max="5" man="1"/>
    <brk id="66" max="5" man="1"/>
    <brk id="96" max="5" man="1"/>
    <brk id="107" max="12" man="1"/>
  </rowBreaks>
  <colBreaks count="1" manualBreakCount="1">
    <brk id="6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1">
      <selection activeCell="B21" sqref="B21"/>
    </sheetView>
  </sheetViews>
  <sheetFormatPr defaultColWidth="9.00390625" defaultRowHeight="12.75"/>
  <cols>
    <col min="1" max="1" width="7.00390625" style="20" customWidth="1"/>
    <col min="2" max="2" width="47.75390625" style="2" customWidth="1"/>
    <col min="3" max="3" width="10.875" style="2" customWidth="1"/>
    <col min="4" max="4" width="11.125" style="2" customWidth="1"/>
    <col min="5" max="5" width="13.00390625" style="2" customWidth="1"/>
    <col min="6" max="6" width="8.75390625" style="2" customWidth="1"/>
    <col min="7" max="7" width="11.00390625" style="2" customWidth="1"/>
    <col min="8" max="8" width="13.625" style="2" customWidth="1"/>
    <col min="9" max="9" width="9.75390625" style="2" customWidth="1"/>
    <col min="10" max="11" width="14.375" style="2" customWidth="1"/>
    <col min="12" max="12" width="10.75390625" style="2" customWidth="1"/>
    <col min="13" max="13" width="25.875" style="2" customWidth="1"/>
    <col min="14" max="16384" width="9.125" style="2" customWidth="1"/>
  </cols>
  <sheetData>
    <row r="1" spans="1:14" ht="22.5">
      <c r="A1" s="22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56" t="s">
        <v>40</v>
      </c>
      <c r="M2" s="11"/>
      <c r="N2" s="11"/>
    </row>
    <row r="3" spans="1:14" ht="42.75" customHeight="1">
      <c r="A3" s="107" t="s">
        <v>2</v>
      </c>
      <c r="B3" s="107" t="s">
        <v>15</v>
      </c>
      <c r="C3" s="107" t="s">
        <v>7</v>
      </c>
      <c r="D3" s="118" t="s">
        <v>70</v>
      </c>
      <c r="E3" s="135"/>
      <c r="F3" s="119"/>
      <c r="G3" s="107" t="s">
        <v>41</v>
      </c>
      <c r="H3" s="107"/>
      <c r="I3" s="107"/>
      <c r="J3" s="134" t="s">
        <v>71</v>
      </c>
      <c r="K3" s="134"/>
      <c r="L3" s="134"/>
      <c r="M3" s="107" t="s">
        <v>5</v>
      </c>
      <c r="N3" s="11"/>
    </row>
    <row r="4" spans="1:14" ht="6.75" customHeight="1" hidden="1">
      <c r="A4" s="107"/>
      <c r="B4" s="107"/>
      <c r="C4" s="107"/>
      <c r="D4" s="136"/>
      <c r="E4" s="137"/>
      <c r="F4" s="138"/>
      <c r="G4" s="107"/>
      <c r="H4" s="107"/>
      <c r="I4" s="107"/>
      <c r="J4" s="134"/>
      <c r="K4" s="134"/>
      <c r="L4" s="134"/>
      <c r="M4" s="107"/>
      <c r="N4" s="11"/>
    </row>
    <row r="5" spans="1:14" ht="43.5" customHeight="1">
      <c r="A5" s="107"/>
      <c r="B5" s="107"/>
      <c r="C5" s="107"/>
      <c r="D5" s="45" t="s">
        <v>0</v>
      </c>
      <c r="E5" s="45" t="s">
        <v>1</v>
      </c>
      <c r="F5" s="45" t="s">
        <v>3</v>
      </c>
      <c r="G5" s="45" t="s">
        <v>0</v>
      </c>
      <c r="H5" s="45" t="s">
        <v>1</v>
      </c>
      <c r="I5" s="45" t="s">
        <v>3</v>
      </c>
      <c r="J5" s="45" t="s">
        <v>0</v>
      </c>
      <c r="K5" s="45" t="s">
        <v>1</v>
      </c>
      <c r="L5" s="45" t="s">
        <v>3</v>
      </c>
      <c r="M5" s="107"/>
      <c r="N5" s="11"/>
    </row>
    <row r="6" spans="1:14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11"/>
    </row>
    <row r="7" spans="1:14" ht="18.75">
      <c r="A7" s="33"/>
      <c r="B7" s="63" t="s">
        <v>14</v>
      </c>
      <c r="C7" s="33" t="s">
        <v>56</v>
      </c>
      <c r="D7" s="33" t="s">
        <v>56</v>
      </c>
      <c r="E7" s="33" t="s">
        <v>56</v>
      </c>
      <c r="F7" s="33" t="s">
        <v>56</v>
      </c>
      <c r="G7" s="33" t="s">
        <v>56</v>
      </c>
      <c r="H7" s="33" t="s">
        <v>56</v>
      </c>
      <c r="I7" s="33" t="s">
        <v>56</v>
      </c>
      <c r="J7" s="33" t="s">
        <v>56</v>
      </c>
      <c r="K7" s="33" t="s">
        <v>56</v>
      </c>
      <c r="L7" s="33" t="s">
        <v>56</v>
      </c>
      <c r="M7" s="33" t="s">
        <v>56</v>
      </c>
      <c r="N7" s="11"/>
    </row>
    <row r="8" spans="1:14" ht="23.25" customHeight="1">
      <c r="A8" s="33"/>
      <c r="B8" s="63" t="s">
        <v>42</v>
      </c>
      <c r="C8" s="33" t="s">
        <v>56</v>
      </c>
      <c r="D8" s="33" t="s">
        <v>56</v>
      </c>
      <c r="E8" s="33" t="s">
        <v>56</v>
      </c>
      <c r="F8" s="33" t="s">
        <v>56</v>
      </c>
      <c r="G8" s="33" t="s">
        <v>56</v>
      </c>
      <c r="H8" s="33" t="s">
        <v>56</v>
      </c>
      <c r="I8" s="33" t="s">
        <v>56</v>
      </c>
      <c r="J8" s="33" t="s">
        <v>56</v>
      </c>
      <c r="K8" s="33" t="s">
        <v>56</v>
      </c>
      <c r="L8" s="33" t="s">
        <v>56</v>
      </c>
      <c r="M8" s="33" t="s">
        <v>56</v>
      </c>
      <c r="N8" s="11"/>
    </row>
    <row r="9" spans="1:14" ht="24.75" customHeight="1">
      <c r="A9" s="33"/>
      <c r="B9" s="70" t="s">
        <v>6</v>
      </c>
      <c r="C9" s="33" t="s">
        <v>56</v>
      </c>
      <c r="D9" s="33" t="s">
        <v>56</v>
      </c>
      <c r="E9" s="33" t="s">
        <v>56</v>
      </c>
      <c r="F9" s="33" t="s">
        <v>56</v>
      </c>
      <c r="G9" s="33" t="s">
        <v>56</v>
      </c>
      <c r="H9" s="33" t="s">
        <v>56</v>
      </c>
      <c r="I9" s="33" t="s">
        <v>56</v>
      </c>
      <c r="J9" s="33" t="s">
        <v>56</v>
      </c>
      <c r="K9" s="33" t="s">
        <v>56</v>
      </c>
      <c r="L9" s="33" t="s">
        <v>56</v>
      </c>
      <c r="M9" s="33" t="s">
        <v>56</v>
      </c>
      <c r="N9" s="11"/>
    </row>
    <row r="10" spans="1:14" ht="33.75" customHeight="1">
      <c r="A10" s="33"/>
      <c r="B10" s="70" t="s">
        <v>16</v>
      </c>
      <c r="C10" s="33" t="s">
        <v>56</v>
      </c>
      <c r="D10" s="33" t="s">
        <v>39</v>
      </c>
      <c r="E10" s="33" t="s">
        <v>56</v>
      </c>
      <c r="F10" s="33" t="s">
        <v>56</v>
      </c>
      <c r="G10" s="33" t="s">
        <v>39</v>
      </c>
      <c r="H10" s="33" t="s">
        <v>56</v>
      </c>
      <c r="I10" s="33" t="s">
        <v>56</v>
      </c>
      <c r="J10" s="33" t="s">
        <v>39</v>
      </c>
      <c r="K10" s="33" t="s">
        <v>56</v>
      </c>
      <c r="L10" s="33" t="s">
        <v>56</v>
      </c>
      <c r="M10" s="33" t="s">
        <v>56</v>
      </c>
      <c r="N10" s="11"/>
    </row>
    <row r="11" spans="1:14" ht="18.75">
      <c r="A11" s="33"/>
      <c r="B11" s="63" t="s">
        <v>32</v>
      </c>
      <c r="C11" s="33" t="s">
        <v>56</v>
      </c>
      <c r="D11" s="33" t="s">
        <v>56</v>
      </c>
      <c r="E11" s="33" t="s">
        <v>56</v>
      </c>
      <c r="F11" s="33" t="s">
        <v>56</v>
      </c>
      <c r="G11" s="33" t="s">
        <v>56</v>
      </c>
      <c r="H11" s="33" t="s">
        <v>56</v>
      </c>
      <c r="I11" s="33" t="s">
        <v>56</v>
      </c>
      <c r="J11" s="33" t="s">
        <v>56</v>
      </c>
      <c r="K11" s="33" t="s">
        <v>56</v>
      </c>
      <c r="L11" s="33" t="s">
        <v>56</v>
      </c>
      <c r="M11" s="33" t="s">
        <v>56</v>
      </c>
      <c r="N11" s="11"/>
    </row>
    <row r="12" spans="1:14" ht="20.25" customHeight="1">
      <c r="A12" s="33"/>
      <c r="B12" s="63" t="s">
        <v>43</v>
      </c>
      <c r="C12" s="33" t="s">
        <v>56</v>
      </c>
      <c r="D12" s="33" t="s">
        <v>56</v>
      </c>
      <c r="E12" s="33" t="s">
        <v>56</v>
      </c>
      <c r="F12" s="33" t="s">
        <v>56</v>
      </c>
      <c r="G12" s="33" t="s">
        <v>56</v>
      </c>
      <c r="H12" s="33" t="s">
        <v>56</v>
      </c>
      <c r="I12" s="33" t="s">
        <v>56</v>
      </c>
      <c r="J12" s="33" t="s">
        <v>56</v>
      </c>
      <c r="K12" s="33" t="s">
        <v>56</v>
      </c>
      <c r="L12" s="33" t="s">
        <v>56</v>
      </c>
      <c r="M12" s="33" t="s">
        <v>56</v>
      </c>
      <c r="N12" s="11"/>
    </row>
    <row r="13" spans="1:14" ht="18.75">
      <c r="A13" s="33"/>
      <c r="B13" s="63" t="s">
        <v>32</v>
      </c>
      <c r="C13" s="33" t="s">
        <v>56</v>
      </c>
      <c r="D13" s="33" t="s">
        <v>56</v>
      </c>
      <c r="E13" s="33" t="s">
        <v>56</v>
      </c>
      <c r="F13" s="33" t="s">
        <v>56</v>
      </c>
      <c r="G13" s="33" t="s">
        <v>56</v>
      </c>
      <c r="H13" s="33" t="s">
        <v>56</v>
      </c>
      <c r="I13" s="33" t="s">
        <v>56</v>
      </c>
      <c r="J13" s="33" t="s">
        <v>56</v>
      </c>
      <c r="K13" s="33" t="s">
        <v>56</v>
      </c>
      <c r="L13" s="33" t="s">
        <v>56</v>
      </c>
      <c r="M13" s="33" t="s">
        <v>56</v>
      </c>
      <c r="N13" s="11"/>
    </row>
    <row r="14" spans="1:14" ht="26.25" customHeight="1">
      <c r="A14" s="33"/>
      <c r="B14" s="63" t="s">
        <v>33</v>
      </c>
      <c r="C14" s="33" t="s">
        <v>56</v>
      </c>
      <c r="D14" s="33" t="s">
        <v>56</v>
      </c>
      <c r="E14" s="33" t="s">
        <v>56</v>
      </c>
      <c r="F14" s="33" t="s">
        <v>56</v>
      </c>
      <c r="G14" s="33" t="s">
        <v>56</v>
      </c>
      <c r="H14" s="33" t="s">
        <v>56</v>
      </c>
      <c r="I14" s="33" t="s">
        <v>56</v>
      </c>
      <c r="J14" s="33" t="s">
        <v>56</v>
      </c>
      <c r="K14" s="33" t="s">
        <v>56</v>
      </c>
      <c r="L14" s="33" t="s">
        <v>56</v>
      </c>
      <c r="M14" s="33" t="s">
        <v>56</v>
      </c>
      <c r="N14" s="11"/>
    </row>
    <row r="15" spans="1:14" ht="18">
      <c r="A15" s="57" t="s">
        <v>44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">
      <c r="A16" s="43" t="s">
        <v>62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8">
      <c r="A17" s="43" t="s">
        <v>63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8">
      <c r="A18" s="43" t="s">
        <v>64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86.25" customHeight="1">
      <c r="A19" s="5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22" t="s">
        <v>102</v>
      </c>
      <c r="B20" s="11"/>
      <c r="C20" s="11"/>
      <c r="D20" s="11"/>
      <c r="E20" s="9"/>
      <c r="F20" s="71"/>
      <c r="G20" s="11"/>
      <c r="H20" s="72" t="s">
        <v>103</v>
      </c>
      <c r="I20" s="9"/>
      <c r="J20" s="11"/>
      <c r="K20" s="11"/>
      <c r="L20" s="11"/>
      <c r="M20" s="11"/>
      <c r="N20" s="11"/>
    </row>
    <row r="21" spans="1:14" ht="14.25" customHeight="1">
      <c r="A21" s="75"/>
      <c r="B21" s="76"/>
      <c r="D21" s="11"/>
      <c r="E21" s="132" t="s">
        <v>74</v>
      </c>
      <c r="F21" s="132"/>
      <c r="H21" s="133" t="s">
        <v>75</v>
      </c>
      <c r="I21" s="133"/>
      <c r="J21" s="11"/>
      <c r="K21" s="11"/>
      <c r="L21" s="11"/>
      <c r="M21" s="11"/>
      <c r="N21" s="11"/>
    </row>
    <row r="22" spans="1:14" ht="14.25" customHeight="1">
      <c r="A22" s="2"/>
      <c r="D22" s="11"/>
      <c r="E22" s="73"/>
      <c r="F22" s="73"/>
      <c r="H22" s="74"/>
      <c r="I22" s="74"/>
      <c r="J22" s="11"/>
      <c r="K22" s="11"/>
      <c r="L22" s="11"/>
      <c r="M22" s="11"/>
      <c r="N22" s="11"/>
    </row>
    <row r="23" spans="1:14" ht="14.25" customHeight="1">
      <c r="A23" s="2"/>
      <c r="D23" s="11"/>
      <c r="E23" s="73"/>
      <c r="F23" s="73"/>
      <c r="H23" s="74"/>
      <c r="I23" s="74"/>
      <c r="J23" s="11"/>
      <c r="K23" s="11"/>
      <c r="L23" s="11"/>
      <c r="M23" s="11"/>
      <c r="N23" s="11"/>
    </row>
    <row r="24" spans="1:14" ht="18.75" hidden="1">
      <c r="A24" s="50" t="s">
        <v>76</v>
      </c>
      <c r="D24" s="11"/>
      <c r="E24" s="11"/>
      <c r="F24" s="30"/>
      <c r="H24" s="11"/>
      <c r="I24" s="11"/>
      <c r="J24" s="11"/>
      <c r="K24" s="11"/>
      <c r="L24" s="11"/>
      <c r="M24" s="11"/>
      <c r="N24" s="11"/>
    </row>
    <row r="25" spans="1:14" ht="18.75" hidden="1">
      <c r="A25" s="22" t="s">
        <v>77</v>
      </c>
      <c r="D25" s="11"/>
      <c r="E25" s="9"/>
      <c r="F25" s="71"/>
      <c r="G25" s="11"/>
      <c r="H25" s="72" t="s">
        <v>78</v>
      </c>
      <c r="I25" s="9"/>
      <c r="J25" s="11"/>
      <c r="K25" s="11"/>
      <c r="L25" s="11"/>
      <c r="M25" s="11"/>
      <c r="N25" s="11"/>
    </row>
    <row r="26" spans="1:14" ht="12.75" hidden="1">
      <c r="A26" s="2"/>
      <c r="B26" s="11"/>
      <c r="C26" s="11"/>
      <c r="D26" s="11"/>
      <c r="E26" s="132" t="s">
        <v>74</v>
      </c>
      <c r="F26" s="132"/>
      <c r="H26" s="133" t="s">
        <v>75</v>
      </c>
      <c r="I26" s="133"/>
      <c r="J26" s="11"/>
      <c r="K26" s="11"/>
      <c r="L26" s="11"/>
      <c r="M26" s="11"/>
      <c r="N26" s="11"/>
    </row>
    <row r="27" spans="1:14" ht="18.75" hidden="1">
      <c r="A27" s="22"/>
      <c r="B27" s="11"/>
      <c r="C27" s="11"/>
      <c r="D27" s="11"/>
      <c r="E27" s="73"/>
      <c r="F27" s="73"/>
      <c r="H27" s="74"/>
      <c r="I27" s="74"/>
      <c r="J27" s="11"/>
      <c r="K27" s="11"/>
      <c r="L27" s="11"/>
      <c r="M27" s="11"/>
      <c r="N27" s="11"/>
    </row>
    <row r="28" spans="1:14" ht="32.25" customHeight="1">
      <c r="A28" s="22"/>
      <c r="B28" s="11"/>
      <c r="C28" s="11"/>
      <c r="D28" s="11"/>
      <c r="E28" s="73"/>
      <c r="F28" s="73"/>
      <c r="H28" s="74"/>
      <c r="I28" s="74"/>
      <c r="J28" s="11"/>
      <c r="K28" s="11"/>
      <c r="L28" s="11"/>
      <c r="M28" s="11"/>
      <c r="N28" s="11"/>
    </row>
    <row r="29" spans="1:14" ht="18.75">
      <c r="A29" s="22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2" t="s">
        <v>104</v>
      </c>
      <c r="B30" s="11"/>
      <c r="C30" s="11"/>
      <c r="D30" s="11"/>
      <c r="E30" s="9"/>
      <c r="F30" s="71"/>
      <c r="G30" s="11"/>
      <c r="H30" s="72" t="s">
        <v>105</v>
      </c>
      <c r="I30" s="9"/>
      <c r="J30" s="11"/>
      <c r="K30" s="11"/>
      <c r="L30" s="11"/>
      <c r="M30" s="11"/>
      <c r="N30" s="11"/>
    </row>
    <row r="31" spans="1:14" ht="18.75">
      <c r="A31" s="30"/>
      <c r="B31" s="11"/>
      <c r="C31" s="11"/>
      <c r="D31" s="11"/>
      <c r="E31" s="132" t="s">
        <v>74</v>
      </c>
      <c r="F31" s="132"/>
      <c r="H31" s="133" t="s">
        <v>75</v>
      </c>
      <c r="I31" s="133"/>
      <c r="J31" s="11"/>
      <c r="K31" s="11"/>
      <c r="L31" s="11"/>
      <c r="M31" s="11"/>
      <c r="N31" s="11"/>
    </row>
    <row r="32" spans="1:14" ht="12.75">
      <c r="A32" s="59"/>
      <c r="B32" s="11"/>
      <c r="C32" s="11"/>
      <c r="D32" s="11"/>
      <c r="E32" s="73"/>
      <c r="F32" s="73"/>
      <c r="H32" s="74"/>
      <c r="I32" s="74"/>
      <c r="J32" s="11"/>
      <c r="K32" s="11"/>
      <c r="L32" s="11"/>
      <c r="M32" s="11"/>
      <c r="N32" s="11"/>
    </row>
    <row r="33" ht="12.75">
      <c r="A33" s="42"/>
    </row>
  </sheetData>
  <sheetProtection/>
  <mergeCells count="13">
    <mergeCell ref="J3:L4"/>
    <mergeCell ref="M3:M5"/>
    <mergeCell ref="D3:F4"/>
    <mergeCell ref="E21:F21"/>
    <mergeCell ref="H21:I21"/>
    <mergeCell ref="E26:F26"/>
    <mergeCell ref="H26:I26"/>
    <mergeCell ref="A3:A5"/>
    <mergeCell ref="B3:B5"/>
    <mergeCell ref="C3:C5"/>
    <mergeCell ref="G3:I4"/>
    <mergeCell ref="E31:F31"/>
    <mergeCell ref="H31:I31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2018-02-28T17:40:31Z</cp:lastPrinted>
  <dcterms:created xsi:type="dcterms:W3CDTF">2016-05-24T06:09:08Z</dcterms:created>
  <dcterms:modified xsi:type="dcterms:W3CDTF">2018-06-06T12:49:21Z</dcterms:modified>
  <cp:category/>
  <cp:version/>
  <cp:contentType/>
  <cp:contentStatus/>
</cp:coreProperties>
</file>