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8800" windowHeight="11652" firstSheet="1" activeTab="1"/>
  </bookViews>
  <sheets>
    <sheet name="паспорт 12.12.2018" sheetId="1" state="hidden" r:id="rId1"/>
    <sheet name="звіт " sheetId="2" r:id="rId2"/>
  </sheets>
  <definedNames>
    <definedName name="_xlnm.Print_Area" localSheetId="0">'паспорт 12.12.2018'!$A$1:$N$175</definedName>
  </definedNames>
  <calcPr fullCalcOnLoad="1"/>
</workbook>
</file>

<file path=xl/sharedStrings.xml><?xml version="1.0" encoding="utf-8"?>
<sst xmlns="http://schemas.openxmlformats.org/spreadsheetml/2006/main" count="730" uniqueCount="302">
  <si>
    <t>ЗАТВЕРДЖЕНО</t>
  </si>
  <si>
    <t>(найменування головного розпорядника коштів місцевого бюджету)</t>
  </si>
  <si>
    <t>ПАСПОРТ</t>
  </si>
  <si>
    <t>№ з/п</t>
  </si>
  <si>
    <t>(тис. грн)</t>
  </si>
  <si>
    <t>разом</t>
  </si>
  <si>
    <t>затрат</t>
  </si>
  <si>
    <t>продукту</t>
  </si>
  <si>
    <t>ефективності</t>
  </si>
  <si>
    <t>якості</t>
  </si>
  <si>
    <t>Код</t>
  </si>
  <si>
    <t>Найменування джерел надходжень</t>
  </si>
  <si>
    <t>Пояснення, що характеризують джерела фінансування</t>
  </si>
  <si>
    <t xml:space="preserve">Інші джерела фінансування (за видами) </t>
  </si>
  <si>
    <t>ПОГОДЖЕНО:</t>
  </si>
  <si>
    <t>загальний фонд</t>
  </si>
  <si>
    <t>спеціальний фонд</t>
  </si>
  <si>
    <t>Показники</t>
  </si>
  <si>
    <t>Одиниця виміру</t>
  </si>
  <si>
    <t>Джерело інформації</t>
  </si>
  <si>
    <t xml:space="preserve">                </t>
  </si>
  <si>
    <t xml:space="preserve">1. </t>
  </si>
  <si>
    <t>2.</t>
  </si>
  <si>
    <t>3.</t>
  </si>
  <si>
    <t xml:space="preserve">                     </t>
  </si>
  <si>
    <t>(найменування бюджетної програми)</t>
  </si>
  <si>
    <t xml:space="preserve">4. </t>
  </si>
  <si>
    <t xml:space="preserve">5. </t>
  </si>
  <si>
    <t xml:space="preserve">6. </t>
  </si>
  <si>
    <t xml:space="preserve">7. </t>
  </si>
  <si>
    <t xml:space="preserve">8. </t>
  </si>
  <si>
    <t xml:space="preserve"> (підпис)</t>
  </si>
  <si>
    <t>(ініціали та прізвище)</t>
  </si>
  <si>
    <t>Т.М.Нікітенко</t>
  </si>
  <si>
    <t xml:space="preserve">Підстави для виконання бюджетної програми: </t>
  </si>
  <si>
    <t>Бюджетний кодекс України;</t>
  </si>
  <si>
    <t>9.</t>
  </si>
  <si>
    <t>10.</t>
  </si>
  <si>
    <t>11.</t>
  </si>
  <si>
    <t xml:space="preserve"> (тис. грн.)</t>
  </si>
  <si>
    <t>Завдання 1</t>
  </si>
  <si>
    <t>Завдання 2</t>
  </si>
  <si>
    <t>…</t>
  </si>
  <si>
    <t>Касові видатки станом на 1 січня звітного періоду</t>
  </si>
  <si>
    <t>Надходження із бюджету</t>
  </si>
  <si>
    <t>УСЬОГО</t>
  </si>
  <si>
    <t>х</t>
  </si>
  <si>
    <t>-</t>
  </si>
  <si>
    <t>осіб</t>
  </si>
  <si>
    <t xml:space="preserve">(КПКВК МБ)                         (найменування головного розпорядника) </t>
  </si>
  <si>
    <t xml:space="preserve">(КПКВК МБ)                         (найменування відповідального виконавця) </t>
  </si>
  <si>
    <t>Начальник фінансового відділу</t>
  </si>
  <si>
    <t>Начальник управління праці та соціального захисту населення</t>
  </si>
  <si>
    <t xml:space="preserve">Наказ управління праці та соціального захисту населення виконкому Центрально-Міської районної у місті ради </t>
  </si>
  <si>
    <t>і наказ фінансового відділу виконкому Центрально-Міської районної у місті ради</t>
  </si>
  <si>
    <t>Мета бюджетної програми:</t>
  </si>
  <si>
    <t>Звіт</t>
  </si>
  <si>
    <t>Видатки та надання кредитів за бюджетною програмою за звітний період:</t>
  </si>
  <si>
    <t>Затверджено паспортом бюджетної програми</t>
  </si>
  <si>
    <t>Касові видатки (надані кредити)</t>
  </si>
  <si>
    <t>Відхилення</t>
  </si>
  <si>
    <t>Затверджено паспортом бюджетної програми на звітний період</t>
  </si>
  <si>
    <t>Підпрограми, спрямовані на досягнення мети, визначеної паспортом бюджетної програми:</t>
  </si>
  <si>
    <t>КПКВК</t>
  </si>
  <si>
    <t>Назва підпрограми</t>
  </si>
  <si>
    <t>Обсяги фінансування бюджетної програми у розрізі підпрограм та завдань:</t>
  </si>
  <si>
    <t>Результативні показники бюджетної програми у розрізі підпрограм і завдань</t>
  </si>
  <si>
    <r>
      <t>Джерела фінансування інвестиційних проектіву розрізі підпрограм</t>
    </r>
    <r>
      <rPr>
        <vertAlign val="superscript"/>
        <sz val="14"/>
        <color indexed="8"/>
        <rFont val="Times New Roman"/>
        <family val="1"/>
      </rPr>
      <t>2</t>
    </r>
  </si>
  <si>
    <t>Підпрограма 1</t>
  </si>
  <si>
    <t>Інвестиційний проект 1</t>
  </si>
  <si>
    <t>Інвестиційний проект 2</t>
  </si>
  <si>
    <t>Обсяги фінансування бюджетної програми за звітний період у розрізі підпрограм та завдань</t>
  </si>
  <si>
    <t>Касові видатки (надані кредити) за звітний період</t>
  </si>
  <si>
    <t>Підпрограма 2</t>
  </si>
  <si>
    <t>Усього</t>
  </si>
  <si>
    <t>Результативні показники бюджетної програми та аналіз їх виконання за звітний період</t>
  </si>
  <si>
    <t xml:space="preserve">Виконано за звітний період (касові видатки/надані кредити)              </t>
  </si>
  <si>
    <t>Пояснення щодо розбіжностей між фактичними надходженнями і тими, що затверджені паспортом бюджетної програми</t>
  </si>
  <si>
    <t>грн.</t>
  </si>
  <si>
    <t>%</t>
  </si>
  <si>
    <t>тис.грн.</t>
  </si>
  <si>
    <t>Наказ Міністерства фінансів України 26.08.2014 № 836</t>
  </si>
  <si>
    <t>(найменування місцевого фінансового органу)</t>
  </si>
  <si>
    <r>
      <t>(КПКВК МБ)  (КФКВК)</t>
    </r>
    <r>
      <rPr>
        <vertAlign val="superscript"/>
        <sz val="14"/>
        <color indexed="8"/>
        <rFont val="Times New Roman"/>
        <family val="1"/>
      </rPr>
      <t>1</t>
    </r>
  </si>
  <si>
    <t>Наказ Міністерства фінансів України від 26.08.2014 № 836 «Про деякі питання запровадження програмно-цільового методу складання та виконання місцевих бюджетів»;</t>
  </si>
  <si>
    <t xml:space="preserve">Рішення Криворізької міської ради від 31.03.2016  № 381 «Про обсяг і межі повноважень районних у місті рад та їх виконавчих органів»; </t>
  </si>
  <si>
    <t>КФКВК</t>
  </si>
  <si>
    <t>Спеціальний фонд</t>
  </si>
  <si>
    <t>Загальний фонд</t>
  </si>
  <si>
    <r>
      <t>Підпрограма / завдання бюджетної програми</t>
    </r>
    <r>
      <rPr>
        <vertAlign val="superscript"/>
        <sz val="14"/>
        <color indexed="8"/>
        <rFont val="Times New Roman"/>
        <family val="1"/>
      </rPr>
      <t>2</t>
    </r>
  </si>
  <si>
    <t>Разом</t>
  </si>
  <si>
    <t>Перелік регіональних цільових програм, які виконуються у складі бюджетної програми</t>
  </si>
  <si>
    <t>Назва регіональної цільової програми та підпрограми</t>
  </si>
  <si>
    <t>Значення показника</t>
  </si>
  <si>
    <t>Назва показника</t>
  </si>
  <si>
    <t>Касові видатки станом на 01 січня звітного періоду</t>
  </si>
  <si>
    <t xml:space="preserve">План видатків звітного періоду </t>
  </si>
  <si>
    <t>Л.В.Угринович</t>
  </si>
  <si>
    <t>Регіональна цільова програма 1</t>
  </si>
  <si>
    <r>
      <t>Прогноз видатків до кінця реалізації інвестиційного проекту</t>
    </r>
    <r>
      <rPr>
        <vertAlign val="superscript"/>
        <sz val="12"/>
        <color indexed="8"/>
        <rFont val="Times New Roman"/>
        <family val="1"/>
      </rPr>
      <t>3</t>
    </r>
  </si>
  <si>
    <t>Закон України «Про соціальні послуги»;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</si>
  <si>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</si>
  <si>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</si>
  <si>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од.</t>
  </si>
  <si>
    <t>Рішення виконкому Центрально-Міської районної Ради народних депутатів від 11.08.1995 № 264 "Про відкриття районного територіального центру по обслуговуванню пенсіонерів та інвалідів"</t>
  </si>
  <si>
    <t>Статут комунальної установи «Територіальний центр соціального обслуговування (надання соціальних послуг) у Центрально-Міському районі"</t>
  </si>
  <si>
    <t>-кількість штатних одиниць персоналу</t>
  </si>
  <si>
    <t>-кількість відділень</t>
  </si>
  <si>
    <t>-кількість установ</t>
  </si>
  <si>
    <t>у тому числі:</t>
  </si>
  <si>
    <t>чисельність осіб, які потребують соціального обслуговування (надання соціальних послуг)</t>
  </si>
  <si>
    <t>у тому числі з V групою рухової активності</t>
  </si>
  <si>
    <t>чисельність осіб, забезпечених соціальним обслуговуванням (наданням соціальних послуг)</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</si>
  <si>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</si>
  <si>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1 особи територіальним центром на рік</t>
  </si>
  <si>
    <t>відсоток осіб, охоплених соціальним обслуговуванням, до загальної чисельності осіб, які потребують соціальних послуг</t>
  </si>
  <si>
    <t>професіоналів, фахівців та робітників, які надають соціальні послуги</t>
  </si>
  <si>
    <t xml:space="preserve">Забезпечення збереження енергоресурсів </t>
  </si>
  <si>
    <t xml:space="preserve"> - обсяг видатків на оплату енергоносіїв всього, тис.грн., з них на:</t>
  </si>
  <si>
    <t>оплата теплопостачання</t>
  </si>
  <si>
    <t>оплата водопостачання</t>
  </si>
  <si>
    <t>оплата електроенергії</t>
  </si>
  <si>
    <t>оплата природного газу</t>
  </si>
  <si>
    <t>-площа приміщень, що опалюється</t>
  </si>
  <si>
    <t>-загальна площа приміщень</t>
  </si>
  <si>
    <t>кв.м</t>
  </si>
  <si>
    <t>обсяг споживання енергоресурсів у натуральному виразі, у тому числі:</t>
  </si>
  <si>
    <t> тис.Гкал</t>
  </si>
  <si>
    <t>-теплопостачання</t>
  </si>
  <si>
    <t>-водопостачання</t>
  </si>
  <si>
    <t>-електроенергії</t>
  </si>
  <si>
    <t>-природного газу</t>
  </si>
  <si>
    <t> тис.куб.м</t>
  </si>
  <si>
    <t xml:space="preserve"> - середній обсяг споживання енергоносіїв, у тому числі:</t>
  </si>
  <si>
    <t xml:space="preserve"> Гкал на 1 кв.м опалювальної площі</t>
  </si>
  <si>
    <t>куб.м на 1 кв.м загальної площі</t>
  </si>
  <si>
    <t> кВт. год.на 1 кв.м загальної площі</t>
  </si>
  <si>
    <t> куб.м на 1 кв.м загальної площі</t>
  </si>
  <si>
    <t xml:space="preserve"> - річна економія споживання енергоресурсів у натуральному виразі:</t>
  </si>
  <si>
    <t xml:space="preserve">природного газу </t>
  </si>
  <si>
    <t>прогноз</t>
  </si>
  <si>
    <t>Інвентарна картка № 1 обліку основних засобів</t>
  </si>
  <si>
    <t>Інвентарні картки №1, 2, 4, 5, 6 обліку основних засобів</t>
  </si>
  <si>
    <t>Підпрограма</t>
  </si>
  <si>
    <t>4</t>
  </si>
  <si>
    <t>3</t>
  </si>
  <si>
    <t>2</t>
  </si>
  <si>
    <t>1</t>
  </si>
  <si>
    <t xml:space="preserve">Завдання 2 </t>
  </si>
  <si>
    <r>
      <t xml:space="preserve">1 </t>
    </r>
    <r>
      <rPr>
        <sz val="10"/>
        <color indexed="8"/>
        <rFont val="Times New Roman"/>
        <family val="1"/>
      </rPr>
      <t>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</si>
  <si>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 xml:space="preserve">2 </t>
    </r>
    <r>
      <rPr>
        <sz val="10"/>
        <color indexed="8"/>
        <rFont val="Times New Roman"/>
        <family val="1"/>
      </rPr>
      <t>Пункт 11 заповнюється тільки для затверджених у місцевому бюджеті видатків/надання кредитів на реалізацію інвестиційних проектів (програм).</t>
    </r>
  </si>
  <si>
    <r>
      <t xml:space="preserve">3 </t>
    </r>
    <r>
      <rPr>
        <sz val="10"/>
        <color indexed="8"/>
        <rFont val="Times New Roman"/>
        <family val="1"/>
      </rPr>
      <t>Прогноз видатків до кінця реалізації інвестиційного проекту зазначається з розбивкою за роками.</t>
    </r>
  </si>
  <si>
    <t xml:space="preserve">КПКВК </t>
  </si>
  <si>
    <r>
      <t>Підпрограма/ завдання 
бюджетної програми</t>
    </r>
    <r>
      <rPr>
        <vertAlign val="superscript"/>
        <sz val="11"/>
        <color indexed="8"/>
        <rFont val="Times New Roman"/>
        <family val="1"/>
      </rPr>
      <t>2</t>
    </r>
  </si>
  <si>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</si>
  <si>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</si>
  <si>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</si>
  <si>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Видатки на реалізацію регіональних цільових програм, які виконуються в межах бюджетної програми, за звітний період</t>
  </si>
  <si>
    <t>Джерела фінансування інвестиційних проектів у розрізі підпрограм3</t>
  </si>
  <si>
    <t>План видатків звітного періоду</t>
  </si>
  <si>
    <t>Касові видатки за звітний період</t>
  </si>
  <si>
    <t>Прогноз видатків до кінця реалізації інвестиційного проекту</t>
  </si>
  <si>
    <r>
      <t xml:space="preserve">1 </t>
    </r>
    <r>
      <rPr>
        <sz val="12"/>
        <color indexed="8"/>
        <rFont val="Times New Roman"/>
        <family val="1"/>
      </rPr>
      <t>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</si>
  <si>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 xml:space="preserve">2 </t>
    </r>
    <r>
      <rPr>
        <sz val="12"/>
        <color indexed="8"/>
        <rFont val="Times New Roman"/>
        <family val="1"/>
      </rPr>
      <t>Зазначаються усі підпрограми та завдання, затверджені паспортом бюджетної програми.</t>
    </r>
  </si>
  <si>
    <r>
      <t xml:space="preserve">3 </t>
    </r>
    <r>
      <rPr>
        <sz val="12"/>
        <color indexed="8"/>
        <rFont val="Times New Roman"/>
        <family val="1"/>
      </rPr>
      <t>Пункт 8 заповнюється тільки для затверджених у місцевому бюджеті видатків/надання кредитів на реалізацію інвестиційних проектів (програм).</t>
    </r>
  </si>
  <si>
    <r>
      <t>(КПКВК МБ)    (КФКВК)</t>
    </r>
    <r>
      <rPr>
        <vertAlign val="superscript"/>
        <sz val="14"/>
        <color indexed="8"/>
        <rFont val="Times New Roman"/>
        <family val="1"/>
      </rPr>
      <t>1</t>
    </r>
    <r>
      <rPr>
        <sz val="14"/>
        <color indexed="8"/>
        <rFont val="Times New Roman"/>
        <family val="1"/>
      </rPr>
      <t xml:space="preserve">                          (найменування бюджетної програми)</t>
    </r>
  </si>
  <si>
    <t xml:space="preserve">                                                             </t>
  </si>
  <si>
    <t>1020</t>
  </si>
  <si>
    <t>кількість установ</t>
  </si>
  <si>
    <t> тис.кВт. Год</t>
  </si>
  <si>
    <t xml:space="preserve">  бюджетної програми місцевого бюджету на 2018 рік</t>
  </si>
  <si>
    <t xml:space="preserve">0800000                  Управління праці та соціального захисту населення виконкому Центрально-Міської районної у місті ради </t>
  </si>
  <si>
    <t xml:space="preserve">0810000                 Управління праці та соціального захисту населення виконкому Центрально-Міської районної у місті ради </t>
  </si>
  <si>
    <t>0813100                                            Надання соціальних та реабілітаційних послуг громадянам похилого віку, особам з інвалідністю, дітям з інвалідністю в установах</t>
  </si>
  <si>
    <t xml:space="preserve"> соціального обслуговування</t>
  </si>
  <si>
    <t>Закон України «Про Державний бюджет України на 2018 рік»;</t>
  </si>
  <si>
    <t>Рішення Центрально-Міської районної у місті ради від 22.12.2017 №207 «Про районний у місті бюджет на 2018 рік» зі змінами;</t>
  </si>
  <si>
    <t xml:space="preserve">Забезпечення надання соціальних послуг, зокрема стаціонарного догляду, догляду вдома, денного догляду, громадянам похилого </t>
  </si>
  <si>
    <t>віку, особам з інвалідністю, дітям з інвалідністю в установах соціального обслуговування системи органів праці та соціального захисту населення</t>
  </si>
  <si>
    <t>0813104</t>
  </si>
  <si>
    <t>Завдання 3</t>
  </si>
  <si>
    <t>Реалізація пректу Центрально-Міської райооної ради ветеранів м. Кривого Рогу "Від здоров'я до соціальної активності"</t>
  </si>
  <si>
    <t>Рішення Центрально-Міської районної у місті ради від 22.12.2017 № 207 «Про районний у місті бюджет на 2018 рік»</t>
  </si>
  <si>
    <t>Рішення Центрально-Міської районної у місті ради від 20.12.2017 №467 «Про затвердження структури та чисельності працівників КУ «Територіальний центр соціального обслуговування (надання соціальних послуг) у Центрально-Міському районі"», штатний розпис на 2018 рік</t>
  </si>
  <si>
    <t>"Звіт про організацію соціального обслуговування (надання соціальних послуг)териториальними центрами соціального обслуговування (надання соціальних послуг)" Форма  № 12-соц за 2017 рік</t>
  </si>
  <si>
    <r>
      <t>Розрахункково: ліміт споживання на рік 1462 м</t>
    </r>
    <r>
      <rPr>
        <vertAlign val="superscript"/>
        <sz val="12"/>
        <color indexed="8"/>
        <rFont val="Times New Roman"/>
        <family val="1"/>
      </rPr>
      <t>з</t>
    </r>
    <r>
      <rPr>
        <sz val="12"/>
        <color indexed="8"/>
        <rFont val="Times New Roman"/>
        <family val="1"/>
      </rPr>
      <t>/ площа приміщення терцентру 1401,6 м</t>
    </r>
    <r>
      <rPr>
        <vertAlign val="superscript"/>
        <sz val="12"/>
        <color indexed="8"/>
        <rFont val="Times New Roman"/>
        <family val="1"/>
      </rPr>
      <t>2</t>
    </r>
  </si>
  <si>
    <t>Розрахунково: чисельність осіб, забезпечених соціальним обслуговуванням/ чисельність осіб, які потребують соціального обслуговування - 3285 чол/ 3285 чол.* 100</t>
  </si>
  <si>
    <t>обсяг видатків на облаштування тренажерної зали</t>
  </si>
  <si>
    <t>обсяг видатків на облаштування приміщення роздягальні тренажерної зали</t>
  </si>
  <si>
    <t>кількість обладнання, яке необхідно придбати для тренажерної зали</t>
  </si>
  <si>
    <t>шт.</t>
  </si>
  <si>
    <t>кількість матеріалів, які необхідно придбати для тренажерної зали</t>
  </si>
  <si>
    <t>кількість обладнання, яке необхідно придбати для роздягальні тренажерної зали</t>
  </si>
  <si>
    <t>кількість обладнання, яке планується придбати для тренажерної зали</t>
  </si>
  <si>
    <t>кількість матеріалів, які планується придбати для тренажерної зали</t>
  </si>
  <si>
    <t>кількість обладнання, яке планується придбати для роздягальні тренажерної зали</t>
  </si>
  <si>
    <t>середні витрати на придбання одиниці матеріалів</t>
  </si>
  <si>
    <r>
      <t>м</t>
    </r>
    <r>
      <rPr>
        <vertAlign val="superscript"/>
        <sz val="11"/>
        <color indexed="8"/>
        <rFont val="Times New Roman"/>
        <family val="1"/>
      </rPr>
      <t>2</t>
    </r>
  </si>
  <si>
    <t>відсоток кількості придбаного обладнання та матеріалів до запланованого</t>
  </si>
  <si>
    <t>Розрахунково</t>
  </si>
  <si>
    <t>Завдання 4</t>
  </si>
  <si>
    <t>Постанова Кабінету Міністрів України від 29 грудня 2009  № 1417 «Деякі питання діяльності територіальних центрів соціального обслуговування (надання соціальних послуг)»;</t>
  </si>
  <si>
    <t>Впровадження соціально-педагогічної послуги  «Університет третього віку»</t>
  </si>
  <si>
    <t>Рішення Центрально-Міської районної у місті ради від 16.11.2016 №411 «Про затвердження структури та чисельності працівників КУ «Територіальний центр соціального обслуговування (надання соціальних послуг) у Центрально-Міському районі».</t>
  </si>
  <si>
    <t>Реалізація пректу Центрально-Міської райооної ради ветеранів м. Кривого Рогу «Від здоров'я до соціальної активності»</t>
  </si>
  <si>
    <t>Рішення Центрально-Міської районної у місті ради від 22.12.2017 № 207 «Про районний у місті бюджет на 2018 рік» зі змінами</t>
  </si>
  <si>
    <t>Рішення Центрально-Міської районної у місті ради від 22.12.2017 №207 «Про районний у місті бюджет на 2018 рік» зі змінами</t>
  </si>
  <si>
    <t>Рішення Центрально-Міської районної у місті ради від 22.12.2017 №207 «Про районний у місті бюджет на 2018 рік» зі змінами, кошторис на 2018 рік, ліміти споживання енергоносіїв на 2018 рік</t>
  </si>
  <si>
    <t>Рішення Центрально-Міської районної у місті ради від 22.12.2017 №207 «Про районний у місті бюджет на 2018 рік» зі змінами, кошторис на 2018 рік</t>
  </si>
  <si>
    <t>Бюджет проекту «Від здоров'я до соціальної активності», розділ ІІІ</t>
  </si>
  <si>
    <t>обсяг видатків на проведення екскурсій культурно-пізнавального напрямку</t>
  </si>
  <si>
    <t>Кошторис на 2018 рік</t>
  </si>
  <si>
    <t>кількість екскурсій культурно-пізнавального напрямку</t>
  </si>
  <si>
    <t>середня вартість екскурсії культурно-пізнавального напрямку</t>
  </si>
  <si>
    <t>Прогнозний показник, розрахунок до кошторису на 2018 рік</t>
  </si>
  <si>
    <t>відсоток кількості проведених екскурсій до запланованих</t>
  </si>
  <si>
    <t>у тому числі загального фонду - 9362,828 тис. гривень</t>
  </si>
  <si>
    <t>середні витрати на придбання одиниці обладнання за рахунок коштів спеціального фонду</t>
  </si>
  <si>
    <t>середні витрати на придбання одиниці обладнання за рахунок коштів загального фонду</t>
  </si>
  <si>
    <r>
      <t>Розрахунково: ліміт споживання на рік 146 Гкал/ площа приміщень, що опалюється 1154 м</t>
    </r>
    <r>
      <rPr>
        <vertAlign val="superscript"/>
        <sz val="12"/>
        <color indexed="8"/>
        <rFont val="Times New Roman"/>
        <family val="1"/>
      </rPr>
      <t>2</t>
    </r>
  </si>
  <si>
    <r>
      <t>Розрахункково: ліміт споживання на рік 734 м</t>
    </r>
    <r>
      <rPr>
        <vertAlign val="superscript"/>
        <sz val="12"/>
        <color indexed="8"/>
        <rFont val="Times New Roman"/>
        <family val="1"/>
      </rPr>
      <t>з</t>
    </r>
    <r>
      <rPr>
        <sz val="12"/>
        <color indexed="8"/>
        <rFont val="Times New Roman"/>
        <family val="1"/>
      </rPr>
      <t>/ площа приміщення терцентру 1401,6 м</t>
    </r>
    <r>
      <rPr>
        <vertAlign val="superscript"/>
        <sz val="12"/>
        <color indexed="8"/>
        <rFont val="Times New Roman"/>
        <family val="1"/>
      </rPr>
      <t>2</t>
    </r>
  </si>
  <si>
    <t>Розрахунково: ліміт споживання на рік 13350 кВт/ площа приміщення терцентру +хозкорпус+гараж (1401,6+48,8+47,95  м2)</t>
  </si>
  <si>
    <t>Розрахунково: чисельність обслуговуваних вдома/ кількість робітників, які надають соціальні послуги - 1672 чол. (форма №12-соц таблиця №1)/ 109 чол.</t>
  </si>
  <si>
    <t>виконкому районної у місті ради</t>
  </si>
  <si>
    <t>та спеціального фонду - 692,901 тис. гривень.</t>
  </si>
  <si>
    <t>Обсяг бюджетних призначень/бюджетних асигнувань -  10055,729 тис. гривень,</t>
  </si>
  <si>
    <t>Розрахунково:  видатки на 2018 рік на соціальне обслуговування (надання соціальних послуг)/ чисельність осіб, забезпечених соціальним обслуговуванням - 9618562,00 грн./ 3285 чол.</t>
  </si>
  <si>
    <t>25/33</t>
  </si>
  <si>
    <t>0813100                                                  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</si>
  <si>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Пояснення щодо причин розбіжностей між затвердженими та досягнутими результативними показниками: розбіжностей немає.</t>
  </si>
  <si>
    <t>Розрахунково: чисельність осіб, забезпечених соціальним обслуговуванням/ чисельність осіб, які потребують соціального обслуговування - 3285 чол/ 3285 чол.* 100 = 100. Фактично: 3299 осіб/3299 осіб*100 = 100%</t>
  </si>
  <si>
    <t xml:space="preserve">0800000                 Управління праці та соціального захисту населення виконкому Саксаганської районної у місті ради </t>
  </si>
  <si>
    <t xml:space="preserve">0810000                 Управління праці та соціального захисту населення виконкому Саксаганської районної у місті ради </t>
  </si>
  <si>
    <t>про виконання паспорта бюджетної програми місцевого бюджету станом на 01.01.2019 року</t>
  </si>
  <si>
    <t>По загальному фонду касові видатки менше за план у зв’язку з економією коштів по енергоносіям. По СФ 
відхилення виникли у зв’язку з перевищенням касових видатків над плановими призначеннями за рахунок внесення змін до спеціального фонду бюджету на 2018 рік, а саме - здійснення уточнень планових обсягів власних надходжень протягом звітного періоду, які згідно з п. 1.3, 1.4 Правил складання паспортів бюджетних програм місцевих бюджетів та звітів про їх виконання, затв.наказом Мінфіну від 26.08.2014 №836, не призвели до зміни інформації та показників, затверджених у паспортах</t>
  </si>
  <si>
    <t>0813105</t>
  </si>
  <si>
    <t>1010</t>
  </si>
  <si>
    <t>Надання реабілітаційних послуг особам з інвалідністю та дітям з інвалідністю</t>
  </si>
  <si>
    <t>Забезпечення діяльності реабілітаційних установ для осіб (дітей) з інвалідністю, що належать до сфери органів соціального захисту населення</t>
  </si>
  <si>
    <t>Економія коштів по енергоносіям</t>
  </si>
  <si>
    <t>Підпрограма1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</si>
  <si>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</si>
  <si>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Рішення Саксаганської районної у місті ради № 185 від 22 грудня 2017 року «Про районний у місті бюджет на 2018 рік» ,зі змінами</t>
  </si>
  <si>
    <t>кількість відділень, у тому числі</t>
  </si>
  <si>
    <t>Кількість стаціонарних відділень постійного та тимчасового проживання</t>
  </si>
  <si>
    <t>Кількість штатних одиниць персонала, у тому числі</t>
  </si>
  <si>
    <t>Професіоналів, фахівців та робітників, які надають соціальні послуги</t>
  </si>
  <si>
    <t>Звітність установ</t>
  </si>
  <si>
    <t>Рішення Саксаганської районної у місті ради від 19.10.2016 № 456 «Про затвердження структури, загальної чисельності КУ «Територіальний центр СО (НСП) у Саксаганському районі»"</t>
  </si>
  <si>
    <t>Наказ від 12. 07. 2016  № 753 «Про затвердження Типового штатного нормативу чисельності працівників територіального центру соціального обслуговування (надання соціальних послуг), рішення Саксаганської районної у місті ради від 19.10.2016 № 456 «Про затвердження структури, загальної чисельності КУ «Територіальний центр СО (НСП) у Саксаганському районі»</t>
  </si>
  <si>
    <t>Пояснення щодо причин розбіжностей між затвердженими та досягнутими результативними показниками: розбіжність – 18 штатних одиниць у зв’язку з  вакансіями посад.</t>
  </si>
  <si>
    <t>Кількість осіб, які потребують соціального обслуговування (надання соціальних послуг), у тому числі</t>
  </si>
  <si>
    <t>осіб  з V групою рухової активності</t>
  </si>
  <si>
    <t>Кількість осіб, забезпечених соціальним обслуговуванням (наданням соціальних послуг)</t>
  </si>
  <si>
    <t>Середньорічна кількість осіб, які потребують соціального обслуговування (надання соціальних послуг), з них:</t>
  </si>
  <si>
    <t>Чоловіків</t>
  </si>
  <si>
    <t>Жінок</t>
  </si>
  <si>
    <t xml:space="preserve">Ф12 Соц. «Звіт про організацію соціального обслуговування та надання соціальних послуг пенсіонерам, одиноким непрацездатним громадянам та інвалідам (адміністративні дані)»
</t>
  </si>
  <si>
    <t>Пояснення щодо причин розбіжностей між затвердженими та досягнутими результативними показниками: Чисельність осіб, які потребують соціального обслуговування (надання соціальних послуг), збільшилась  на 105   чоловік у зв’язку з взяттям а облік більше осіб, ніж планувалось</t>
  </si>
  <si>
    <t>Кількість  обслуговуваних осіб на одну штатну одиницю професіонала, фахівця та робітника, які надають соціальні послуги</t>
  </si>
  <si>
    <t>Ф12 Соц. «Звіт про організацію соціального обслуговування та надання соціальних послуг пенсіонерам, одиноким непрацездатним громадянам та інвалідам (адміністративні дані)» .Соціальна послуга може надаватись постійно (ІІІ, ІV групи рухової активності-2 рази на тиждень), періодично (2 рази на тиждень), V група рухової активності-5 разів на тиждень), періодично (2 рази на місяць), тимчасово (визначений у договорі період)</t>
  </si>
  <si>
    <t>Середні витрати на соціальне обслуговування (надання соціальних послуг) однієї особи територіальним центром, за винятком стаціонарних відділень</t>
  </si>
  <si>
    <t>Грн/рік</t>
  </si>
  <si>
    <t>Розрахункові дані (сума заг. фонду без урахування субвенції з міського бюджету)/(чисел.осіб,які потребують соц.обслуговування(надання соц.послуг), у тому числі осіб з 5 групою рухової активності</t>
  </si>
  <si>
    <t>Середні витрати на соціальне обслуговування (надання соціальних послуг)одного чоловіка територіальним центром, за винятком стаціонарних відділень</t>
  </si>
  <si>
    <t>Середні витрати на соціальне обслуговування (надання соціальних послуг)однієї жінки територіальним центром, за винятком стаціонарних відділень</t>
  </si>
  <si>
    <t>Пояснення щодо причин розбіжностей між затвердженими та досягнутими результативними показниками : середні витрати  на соціальне обслуговування (надання соціальних послуг) на 1 особу  зменшились   у зв’язку зі  зменшенням поточних витрат.</t>
  </si>
  <si>
    <t>Надання реабілітаційних послуг особам з  інвалідністю та дітям з інвалідністю</t>
  </si>
  <si>
    <t>Рішення Саксаганської районної у місті ради № 185 від 22 грудня 2017 року «Про районний у місті бюджет на 2018 рік» зі змінами</t>
  </si>
  <si>
    <t>Забезпечення діяльності реабілітаційних установ для осіб(дітей) з інвалідністю, що належать до сфери органів соціального захисту населення</t>
  </si>
  <si>
    <t>Кількість установ для осіб з інвалідністю та  дітей з інвалідністю</t>
  </si>
  <si>
    <t>Кількість штатних одиниць</t>
  </si>
  <si>
    <t>Рішення Саксаганської районної у місті ради про чисельність №20 від 25.12.2015 «Про внесення змін до рішення районної у місті ради від 28 грудня 2012 року № 200 «Про затвердження штатного розпису працівників комунальної установи «Центр соціальної реабілітації дітей-інвалідів у м. Кривому Розі»</t>
  </si>
  <si>
    <t>Пояснення щодо причин розбіжностей між затвердженими та досягнутими результативними показниками: розбіжність – 1,5 штатних одиниць у зв’язку з  вакантною посадою.</t>
  </si>
  <si>
    <t>Кількість осіб з інвалідністю та  дітей з інвалідністю, які отримали реабілітаційні послуги, з них</t>
  </si>
  <si>
    <t xml:space="preserve"> Чоловіків (хлопців)</t>
  </si>
  <si>
    <t>Жінок (дівчат)</t>
  </si>
  <si>
    <t>Планові показники</t>
  </si>
  <si>
    <t>Пояснення щодо причин розбіжностей між затвердженими та досягнутими результативними показниками: чисельність центру розрахована на 50 дітей, та задля уникнення скарг установа не відмовляє у наданні реабілітаційних послуг, але дотримується вимог щодо щоденного перебування дітей в установі (не більше 50 осіб).</t>
  </si>
  <si>
    <t>Середні витрати на реабілітацію однієї особи з інвалідністю та дитини з інвалідністю на рік, з них:</t>
  </si>
  <si>
    <t>На одного чоловіка (хлопця)</t>
  </si>
  <si>
    <t>На одну жінку (дівчину)</t>
  </si>
  <si>
    <t>Кількість дітей з інвалідністю, які інтегровані в дошкільні, загальноосвітні навчальні заклади, з них:</t>
  </si>
  <si>
    <t>Чоловіків (хлопців)</t>
  </si>
  <si>
    <t>Узаг.звіт отримувачів реабіліт.послуг,зг. листа міністерства соц. політики .від 22.09.2017 за №993/0/131-17/173</t>
  </si>
  <si>
    <t>Розрахункові дані(сума заг. фонду /чисел.осіб з інвалідністю, які потребують реабілітаційних послуг</t>
  </si>
  <si>
    <t>Пояснення щодо причин розбіжностей між затвердженими та досягнутими результативними показниками: середні витрати  на соціальне обслуговування (надання соціальних послуг) на 1 особу  зменшилися у зв’язку із збільшенням дітей на 10 осіб від запланованої кількості осіб з інвалідністю та  дітей з інвалідністю, які отримали реабілітаційні послуги</t>
  </si>
  <si>
    <t>Відсоток охоплення осіб  з інвалідністю та дітей з інвалідністю реабілітаційними послугами, з них:</t>
  </si>
  <si>
    <t>Х</t>
  </si>
  <si>
    <t>Частка дітей з інвалідністю, які інтегровані в дошкільні, загальноосвітні навчальні заклади, від  загальної їх чисельності, з них:</t>
  </si>
  <si>
    <t>хлопців</t>
  </si>
  <si>
    <t>дівчат</t>
  </si>
  <si>
    <t xml:space="preserve">Розрахункові дані: кількість дітей з інвалідністю, які інтегровані в дошкільні, загальноосвітні навчальні заклади/ кількість осіб з інвалідністю та  дітей з інвалідністю, які отримали реабілітаційні послуги*100 </t>
  </si>
  <si>
    <t xml:space="preserve">Розрахункові дані: кількість хлопців з інвалідністю, які інтегровані в дошкільні, загальноосвітні навчальні заклади/ кількість хлопців з інвалідністю, які отримали реабілітаційні послуги*100 </t>
  </si>
  <si>
    <t xml:space="preserve">Розрахункові дані: кількість дівчат з інвалідністю, які інтегровані в дошкільні, загальноосвітні навчальні заклади/ кількість дівчат з інвалідністю, які отримали реабілітаційні послуги*100 </t>
  </si>
  <si>
    <t>Пояснення щодо причин розбіжностей між затвердженими та досягнутими результативними показниками: Збільшення на 1,3 % у порівнянні із запланованими 12 % кількості дітей з інвалідністю, які інтегровані в дошкільні, загальноосвітні навчальні заклади, від загальної їх чисельності, відбулось завдяки збільшенню кількості дітей з інвалідністю, яким надано реабілітаційні послуги на 10 осіб.</t>
  </si>
  <si>
    <t xml:space="preserve">Аналіз стану виконання результативних показників </t>
  </si>
  <si>
    <t xml:space="preserve">     Касові видатки по загальному фонду  за 12 місяців 2018 року становлять 20 590,2 тис. гривень, що на 136,5 тис. гривень менше від видатків, затверджених паспортом та складають 99,3 відсотка річного плану.
     Відхилення фактичних показників від планових по загальному фонду за результатами 2018 за напрямом  «Забезпечення соціальними послугами за місцем проживання громадян, які не здатні до самообслуговування   у зв’язку з похилим  віком,  хворобою, інвалідністю» у сумі 6,5 тис. гривень пояснюється економією бюджетних коштів на оплату комунальних послуг, придбання медикаментів та перев’язувальних матеріалів, витрат на відрядження.
     По СФ відхилення виникли у зв’язку з перевищенням касових видатків над плановими призначеннями за рахунок внесення змін до спеціального фонду бюджету на 2018 рік, а саме - здійснення уточнень планових обсягів власних надходжень протягом звітного періоду, які згідно з п. 49 Постанови № 228 до рішення «Про районний у місті бюджет» не вносяться.
     Відхилення за напрямом «Надання реабілітаційних послуг особам з  інвалідністю та дітям з інвалідністю» у сумі 130,0 тис. гривень, пояснюється економією бюджетних коштів на оплату комунальних послуг. </t>
  </si>
  <si>
    <t>виконкому Саксаганської районної у місті ради</t>
  </si>
  <si>
    <t>С. В. Гугуєва</t>
  </si>
  <si>
    <t>Начальник відділу бухгалтерського обліку-головний бухгалтер</t>
  </si>
  <si>
    <t>Г. А. Пономаренко</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</si>
</sst>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_-;_-* &quot;-&quot;??_₴_-;_-@_-"/>
    <numFmt numFmtId="171" formatCode="0.0"/>
    <numFmt numFmtId="172" formatCode="_-* #,##0.0_р_._-;\-* #,##0.0_р_._-;_-* &quot;-&quot;_р_._-;_-@_-"/>
    <numFmt numFmtId="173" formatCode="0.00000"/>
    <numFmt numFmtId="174" formatCode="0.0000"/>
    <numFmt numFmtId="175" formatCode="0.000"/>
    <numFmt numFmtId="176" formatCode="#,##0.00;\-#,##0.00;#,&quot;-&quot;"/>
    <numFmt numFmtId="177" formatCode="#,##0.00000;\-#,##0.00000;#,&quot;-&quot;"/>
    <numFmt numFmtId="178" formatCode="#,##0.000;\-#,##0.000;#.0,&quot;-&quot;"/>
    <numFmt numFmtId="179" formatCode="#,##0.00000;\-#,##0.00000;#.000,&quot;-&quot;"/>
    <numFmt numFmtId="180" formatCode="#,##0.0;\-#,##0.0;#,&quot;-&quot;"/>
    <numFmt numFmtId="181" formatCode="#,##0;\-#,##0;#,&quot;-&quot;"/>
    <numFmt numFmtId="182" formatCode="#,##0.00000;\-#,##0.00000;#.00000,&quot;-&quot;"/>
    <numFmt numFmtId="183" formatCode="#,##0.000"/>
    <numFmt numFmtId="184" formatCode="#,##0.000;\-#,##0.000;#.00,&quot;-&quot;"/>
    <numFmt numFmtId="185" formatCode="#,##0.00000;\-#,##0.00000;#.0000,&quot;-&quot;"/>
    <numFmt numFmtId="186" formatCode="#,##0.0_ ;\-#,##0.0\ "/>
    <numFmt numFmtId="187" formatCode="#,##0.00000_ ;\-#,##0.000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_ ;\-#,##0\ "/>
  </numFmts>
  <fonts count="64">
    <font>
      <sz val="11"/>
      <color theme="1"/>
      <name val="Calibri"/>
      <family val="2"/>
    </font>
    <font>
      <sz val="12"/>
      <color indexed="8"/>
      <name val="Times New Roman"/>
      <family val="2"/>
    </font>
    <font>
      <sz val="14"/>
      <color indexed="8"/>
      <name val="Times New Roman"/>
      <family val="1"/>
    </font>
    <font>
      <sz val="10"/>
      <color indexed="8"/>
      <name val="Times New Roman"/>
      <family val="1"/>
    </font>
    <font>
      <vertAlign val="superscript"/>
      <sz val="14"/>
      <color indexed="8"/>
      <name val="Times New Roman"/>
      <family val="1"/>
    </font>
    <font>
      <vertAlign val="superscript"/>
      <sz val="11"/>
      <color indexed="8"/>
      <name val="Times New Roman"/>
      <family val="1"/>
    </font>
    <font>
      <sz val="11"/>
      <color indexed="8"/>
      <name val="Calibri"/>
      <family val="2"/>
    </font>
    <font>
      <b/>
      <sz val="14"/>
      <color indexed="8"/>
      <name val="Times New Roman"/>
      <family val="1"/>
    </font>
    <font>
      <sz val="11"/>
      <color indexed="8"/>
      <name val="Times New Roman"/>
      <family val="1"/>
    </font>
    <font>
      <b/>
      <sz val="12"/>
      <color indexed="8"/>
      <name val="Times New Roman"/>
      <family val="1"/>
    </font>
    <font>
      <u val="single"/>
      <sz val="14"/>
      <color indexed="8"/>
      <name val="Times New Roman"/>
      <family val="1"/>
    </font>
    <font>
      <i/>
      <sz val="11"/>
      <color indexed="8"/>
      <name val="Times New Roman"/>
      <family val="1"/>
    </font>
    <font>
      <b/>
      <sz val="10"/>
      <color indexed="8"/>
      <name val="Times New Roman"/>
      <family val="1"/>
    </font>
    <font>
      <b/>
      <sz val="16"/>
      <color indexed="8"/>
      <name val="Times New Roman"/>
      <family val="1"/>
    </font>
    <font>
      <b/>
      <sz val="18"/>
      <color indexed="8"/>
      <name val="Times New Roman"/>
      <family val="1"/>
    </font>
    <font>
      <vertAlign val="superscript"/>
      <sz val="12"/>
      <color indexed="8"/>
      <name val="Times New Roman"/>
      <family val="1"/>
    </font>
    <font>
      <sz val="9"/>
      <color indexed="8"/>
      <name val="Times New Roman"/>
      <family val="1"/>
    </font>
    <font>
      <sz val="8"/>
      <name val="Calibri"/>
      <family val="2"/>
    </font>
    <font>
      <sz val="8"/>
      <color indexed="8"/>
      <name val="Times New Roman"/>
      <family val="1"/>
    </font>
    <font>
      <u val="single"/>
      <sz val="14"/>
      <color indexed="12"/>
      <name val="Times New Roman"/>
      <family val="1"/>
    </font>
    <font>
      <sz val="18"/>
      <color indexed="8"/>
      <name val="Times New Roman"/>
      <family val="1"/>
    </font>
    <font>
      <sz val="16"/>
      <color indexed="8"/>
      <name val="Times New Roman"/>
      <family val="1"/>
    </font>
    <font>
      <i/>
      <sz val="12"/>
      <color indexed="8"/>
      <name val="Times New Roman"/>
      <family val="1"/>
    </font>
    <font>
      <sz val="12"/>
      <name val="Times New Roman"/>
      <family val="1"/>
    </font>
    <font>
      <vertAlign val="superscript"/>
      <sz val="10"/>
      <color indexed="8"/>
      <name val="Times New Roman"/>
      <family val="1"/>
    </font>
    <font>
      <sz val="11"/>
      <name val="Times New Roman"/>
      <family val="1"/>
    </font>
    <font>
      <b/>
      <i/>
      <sz val="12"/>
      <color indexed="8"/>
      <name val="Times New Roman"/>
      <family val="1"/>
    </font>
    <font>
      <b/>
      <sz val="11"/>
      <color indexed="8"/>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1"/>
      <color indexed="12"/>
      <name val="Calibri"/>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b/>
      <sz val="18"/>
      <color indexed="56"/>
      <name val="Cambria"/>
      <family val="2"/>
    </font>
    <font>
      <sz val="12"/>
      <color indexed="60"/>
      <name val="Times New Roman"/>
      <family val="2"/>
    </font>
    <font>
      <u val="single"/>
      <sz val="11"/>
      <color indexed="20"/>
      <name val="Calibri"/>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1"/>
      <color theme="10"/>
      <name val="Calibri"/>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1"/>
      <color theme="1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color indexed="63"/>
      </top>
      <bottom>
        <color indexed="63"/>
      </bottom>
    </border>
  </borders>
  <cellStyleXfs count="63">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 fillId="30" borderId="8" applyNumberFormat="0" applyFont="0" applyAlignment="0" applyProtection="0"/>
    <xf numFmtId="9" fontId="6"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63" fillId="31" borderId="0" applyNumberFormat="0" applyBorder="0" applyAlignment="0" applyProtection="0"/>
  </cellStyleXfs>
  <cellXfs count="516">
    <xf numFmtId="0" fontId="0" fillId="0" borderId="0" xfId="0" applyFont="1" applyAlignment="1">
      <alignment/>
    </xf>
    <xf numFmtId="0" fontId="2" fillId="0" borderId="0" xfId="0" applyFont="1" applyAlignment="1">
      <alignment horizontal="left"/>
    </xf>
    <xf numFmtId="0" fontId="1" fillId="0" borderId="0" xfId="0" applyFont="1" applyAlignment="1">
      <alignment horizontal="left" indent="15"/>
    </xf>
    <xf numFmtId="0" fontId="2" fillId="0" borderId="0" xfId="0" applyFont="1" applyAlignment="1">
      <alignment/>
    </xf>
    <xf numFmtId="0" fontId="8"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horizontal="left"/>
    </xf>
    <xf numFmtId="0" fontId="8" fillId="0" borderId="11" xfId="0" applyFont="1" applyBorder="1" applyAlignment="1">
      <alignment/>
    </xf>
    <xf numFmtId="0" fontId="2" fillId="0" borderId="0" xfId="0" applyFont="1" applyAlignment="1">
      <alignment/>
    </xf>
    <xf numFmtId="0" fontId="2" fillId="0" borderId="0" xfId="0" applyFont="1" applyAlignment="1">
      <alignment vertical="top"/>
    </xf>
    <xf numFmtId="0" fontId="1" fillId="0" borderId="0" xfId="0" applyFont="1" applyAlignment="1">
      <alignment/>
    </xf>
    <xf numFmtId="0" fontId="1" fillId="0" borderId="0" xfId="0" applyFont="1" applyAlignment="1">
      <alignment wrapText="1"/>
    </xf>
    <xf numFmtId="0" fontId="2" fillId="0" borderId="0" xfId="0" applyFont="1" applyAlignment="1">
      <alignment wrapText="1"/>
    </xf>
    <xf numFmtId="0" fontId="1"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wrapText="1"/>
    </xf>
    <xf numFmtId="0" fontId="3" fillId="0" borderId="0" xfId="0" applyFont="1" applyAlignment="1">
      <alignment/>
    </xf>
    <xf numFmtId="0" fontId="10" fillId="0" borderId="0"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left"/>
    </xf>
    <xf numFmtId="14" fontId="2" fillId="0" borderId="11" xfId="0" applyNumberFormat="1" applyFont="1" applyBorder="1" applyAlignment="1">
      <alignment/>
    </xf>
    <xf numFmtId="0" fontId="1" fillId="0" borderId="0" xfId="0" applyFont="1" applyBorder="1" applyAlignment="1">
      <alignment horizontal="justify" vertical="center" wrapText="1"/>
    </xf>
    <xf numFmtId="0" fontId="1" fillId="0" borderId="0" xfId="0" applyFont="1" applyAlignment="1">
      <alignment vertical="center"/>
    </xf>
    <xf numFmtId="0" fontId="15" fillId="0" borderId="0" xfId="0" applyFont="1" applyBorder="1" applyAlignment="1">
      <alignment horizontal="left" vertical="center" wrapText="1"/>
    </xf>
    <xf numFmtId="0" fontId="2" fillId="0" borderId="0" xfId="0" applyFont="1" applyAlignment="1">
      <alignment/>
    </xf>
    <xf numFmtId="0" fontId="2" fillId="0" borderId="10" xfId="0" applyFont="1" applyBorder="1" applyAlignment="1">
      <alignment horizontal="center" vertical="top" wrapText="1"/>
    </xf>
    <xf numFmtId="0" fontId="2" fillId="0" borderId="0" xfId="0" applyFont="1" applyAlignment="1">
      <alignment horizontal="left"/>
    </xf>
    <xf numFmtId="0" fontId="2" fillId="0" borderId="0" xfId="0" applyFont="1" applyAlignment="1">
      <alignment wrapText="1"/>
    </xf>
    <xf numFmtId="0" fontId="18" fillId="0" borderId="0" xfId="0" applyFont="1" applyAlignment="1">
      <alignment/>
    </xf>
    <xf numFmtId="0" fontId="18" fillId="0" borderId="0" xfId="0" applyFont="1" applyAlignment="1">
      <alignment horizontal="left" indent="15"/>
    </xf>
    <xf numFmtId="0" fontId="18" fillId="0" borderId="0" xfId="0" applyFont="1" applyAlignment="1">
      <alignment horizontal="left"/>
    </xf>
    <xf numFmtId="0" fontId="1" fillId="0" borderId="0" xfId="0" applyFont="1" applyAlignment="1">
      <alignment horizontal="left"/>
    </xf>
    <xf numFmtId="0" fontId="2" fillId="0" borderId="11" xfId="0" applyFont="1" applyBorder="1" applyAlignment="1">
      <alignment/>
    </xf>
    <xf numFmtId="0" fontId="1" fillId="0" borderId="0" xfId="0" applyFont="1"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3" fillId="0" borderId="0" xfId="0" applyFont="1" applyAlignment="1">
      <alignment/>
    </xf>
    <xf numFmtId="0" fontId="2" fillId="0" borderId="1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vertical="center" wrapText="1"/>
    </xf>
    <xf numFmtId="0" fontId="8" fillId="0" borderId="12"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Alignment="1">
      <alignment vertical="center"/>
    </xf>
    <xf numFmtId="0" fontId="2"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horizontal="left" vertical="top" wrapText="1"/>
    </xf>
    <xf numFmtId="0" fontId="22" fillId="0" borderId="10" xfId="0" applyFont="1" applyBorder="1" applyAlignment="1">
      <alignment horizontal="left" vertical="top" wrapText="1"/>
    </xf>
    <xf numFmtId="0" fontId="1" fillId="0" borderId="0" xfId="0" applyFont="1" applyBorder="1" applyAlignment="1">
      <alignment horizontal="justify" wrapText="1"/>
    </xf>
    <xf numFmtId="0" fontId="1" fillId="0" borderId="13" xfId="0" applyFont="1" applyBorder="1" applyAlignment="1">
      <alignment horizontal="left" vertical="top" wrapText="1"/>
    </xf>
    <xf numFmtId="171" fontId="23" fillId="0" borderId="10" xfId="0" applyNumberFormat="1" applyFont="1" applyBorder="1" applyAlignment="1">
      <alignment vertical="top" wrapText="1"/>
    </xf>
    <xf numFmtId="171" fontId="23" fillId="0" borderId="10" xfId="0" applyNumberFormat="1" applyFont="1" applyFill="1" applyBorder="1" applyAlignment="1">
      <alignment vertical="top" wrapText="1"/>
    </xf>
    <xf numFmtId="0" fontId="1" fillId="0" borderId="0" xfId="0" applyFont="1" applyFill="1" applyBorder="1" applyAlignment="1">
      <alignment horizontal="justify" wrapText="1"/>
    </xf>
    <xf numFmtId="0" fontId="1" fillId="0" borderId="0" xfId="0" applyFont="1" applyFill="1" applyAlignment="1">
      <alignment/>
    </xf>
    <xf numFmtId="49" fontId="18" fillId="0" borderId="0" xfId="0" applyNumberFormat="1" applyFont="1" applyAlignment="1">
      <alignment/>
    </xf>
    <xf numFmtId="49" fontId="8"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horizontal="left" vertical="top"/>
    </xf>
    <xf numFmtId="49" fontId="2" fillId="0" borderId="0" xfId="0" applyNumberFormat="1" applyFont="1" applyAlignment="1">
      <alignment horizontal="left"/>
    </xf>
    <xf numFmtId="49" fontId="2" fillId="0" borderId="0" xfId="0" applyNumberFormat="1" applyFont="1" applyAlignment="1">
      <alignment horizontal="lef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1" fillId="0" borderId="0" xfId="0" applyNumberFormat="1" applyFont="1" applyAlignment="1">
      <alignment horizontal="left"/>
    </xf>
    <xf numFmtId="49" fontId="2"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2"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0" xfId="0" applyNumberFormat="1" applyFont="1" applyBorder="1" applyAlignment="1">
      <alignment horizontal="left" vertical="top" wrapText="1"/>
    </xf>
    <xf numFmtId="49" fontId="1" fillId="0" borderId="13" xfId="0" applyNumberFormat="1" applyFont="1" applyFill="1" applyBorder="1" applyAlignment="1">
      <alignment horizontal="center" vertical="top" wrapText="1"/>
    </xf>
    <xf numFmtId="49" fontId="1" fillId="0" borderId="0" xfId="0" applyNumberFormat="1" applyFont="1" applyAlignment="1">
      <alignment wrapText="1"/>
    </xf>
    <xf numFmtId="49" fontId="1" fillId="0" borderId="10" xfId="0" applyNumberFormat="1" applyFont="1" applyBorder="1" applyAlignment="1">
      <alignment horizontal="center" vertical="top" wrapText="1"/>
    </xf>
    <xf numFmtId="49" fontId="9" fillId="0" borderId="10" xfId="0" applyNumberFormat="1" applyFont="1" applyBorder="1" applyAlignment="1">
      <alignment horizontal="center" vertical="top" wrapText="1"/>
    </xf>
    <xf numFmtId="49" fontId="8" fillId="0" borderId="14" xfId="0" applyNumberFormat="1" applyFont="1" applyBorder="1" applyAlignment="1">
      <alignment/>
    </xf>
    <xf numFmtId="49" fontId="15" fillId="0" borderId="0" xfId="0" applyNumberFormat="1" applyFont="1" applyBorder="1" applyAlignment="1">
      <alignment horizontal="left" vertical="center" wrapText="1"/>
    </xf>
    <xf numFmtId="49" fontId="7" fillId="0" borderId="0" xfId="0" applyNumberFormat="1" applyFont="1" applyAlignment="1">
      <alignment horizontal="left"/>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11" fillId="0" borderId="10" xfId="0" applyFont="1" applyFill="1" applyBorder="1" applyAlignment="1">
      <alignment vertical="top" wrapText="1"/>
    </xf>
    <xf numFmtId="0" fontId="8" fillId="0" borderId="10" xfId="0" applyFont="1" applyFill="1" applyBorder="1" applyAlignment="1">
      <alignment horizontal="center" wrapText="1"/>
    </xf>
    <xf numFmtId="0" fontId="8" fillId="0" borderId="10" xfId="0" applyFont="1" applyFill="1" applyBorder="1" applyAlignment="1">
      <alignment horizontal="center" vertical="top" wrapText="1"/>
    </xf>
    <xf numFmtId="0" fontId="3" fillId="0" borderId="10" xfId="0" applyFont="1" applyFill="1" applyBorder="1" applyAlignment="1">
      <alignment horizontal="left" wrapText="1"/>
    </xf>
    <xf numFmtId="0" fontId="1" fillId="0" borderId="15" xfId="0" applyFont="1" applyFill="1" applyBorder="1" applyAlignment="1">
      <alignment horizontal="right"/>
    </xf>
    <xf numFmtId="0" fontId="11" fillId="0" borderId="14" xfId="0" applyFont="1" applyFill="1" applyBorder="1" applyAlignment="1">
      <alignment vertical="top" wrapText="1"/>
    </xf>
    <xf numFmtId="0" fontId="8" fillId="0" borderId="10" xfId="0" applyFont="1" applyBorder="1" applyAlignment="1">
      <alignment horizontal="center" vertical="center" wrapText="1"/>
    </xf>
    <xf numFmtId="0" fontId="2" fillId="0" borderId="11" xfId="0" applyFont="1" applyBorder="1" applyAlignment="1">
      <alignment vertical="top"/>
    </xf>
    <xf numFmtId="0" fontId="2" fillId="0" borderId="11" xfId="0" applyFont="1" applyBorder="1" applyAlignment="1">
      <alignment vertical="top"/>
    </xf>
    <xf numFmtId="183" fontId="2" fillId="0" borderId="15" xfId="0" applyNumberFormat="1" applyFont="1" applyBorder="1" applyAlignment="1">
      <alignment horizontal="center" vertical="top" wrapText="1"/>
    </xf>
    <xf numFmtId="183" fontId="2" fillId="0" borderId="16" xfId="0" applyNumberFormat="1" applyFont="1" applyBorder="1" applyAlignment="1">
      <alignment horizontal="center" vertical="top" wrapText="1"/>
    </xf>
    <xf numFmtId="49" fontId="8" fillId="0" borderId="10" xfId="0" applyNumberFormat="1" applyFont="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Alignment="1">
      <alignment vertical="center"/>
    </xf>
    <xf numFmtId="0" fontId="1" fillId="0" borderId="17" xfId="0" applyFont="1" applyBorder="1" applyAlignment="1">
      <alignment vertical="top" wrapText="1"/>
    </xf>
    <xf numFmtId="0" fontId="1" fillId="0" borderId="11" xfId="0" applyFont="1" applyBorder="1" applyAlignment="1">
      <alignment vertical="top" wrapText="1"/>
    </xf>
    <xf numFmtId="0" fontId="1" fillId="0" borderId="18" xfId="0" applyFont="1" applyBorder="1" applyAlignment="1">
      <alignment vertical="top" wrapText="1"/>
    </xf>
    <xf numFmtId="0" fontId="26" fillId="0" borderId="0" xfId="0" applyFont="1" applyBorder="1" applyAlignment="1">
      <alignment horizontal="justify" vertical="center" wrapText="1"/>
    </xf>
    <xf numFmtId="0" fontId="26" fillId="0" borderId="0" xfId="0" applyFont="1" applyAlignment="1">
      <alignment/>
    </xf>
    <xf numFmtId="49" fontId="26" fillId="0" borderId="10" xfId="0" applyNumberFormat="1" applyFont="1" applyBorder="1" applyAlignment="1">
      <alignment horizontal="left" vertical="top" wrapText="1"/>
    </xf>
    <xf numFmtId="0" fontId="26" fillId="0" borderId="10" xfId="0" applyFont="1" applyBorder="1" applyAlignment="1">
      <alignment horizontal="center" vertical="center"/>
    </xf>
    <xf numFmtId="0" fontId="1" fillId="0" borderId="15" xfId="0" applyFont="1" applyFill="1" applyBorder="1" applyAlignment="1">
      <alignment vertical="top" wrapText="1"/>
    </xf>
    <xf numFmtId="0" fontId="1" fillId="0" borderId="14" xfId="0" applyFont="1" applyFill="1" applyBorder="1" applyAlignment="1">
      <alignment vertical="top" wrapText="1"/>
    </xf>
    <xf numFmtId="0" fontId="1" fillId="0" borderId="16" xfId="0" applyFont="1" applyFill="1" applyBorder="1" applyAlignment="1">
      <alignment vertical="top" wrapText="1"/>
    </xf>
    <xf numFmtId="49" fontId="8" fillId="0" borderId="10" xfId="0" applyNumberFormat="1" applyFont="1" applyFill="1" applyBorder="1" applyAlignment="1">
      <alignment vertical="top" wrapText="1"/>
    </xf>
    <xf numFmtId="0" fontId="8" fillId="0" borderId="10" xfId="0" applyFont="1" applyFill="1" applyBorder="1" applyAlignment="1">
      <alignment horizontal="center" vertical="top"/>
    </xf>
    <xf numFmtId="0" fontId="1" fillId="0" borderId="10" xfId="0" applyFont="1" applyFill="1" applyBorder="1" applyAlignment="1">
      <alignment/>
    </xf>
    <xf numFmtId="0" fontId="8" fillId="0" borderId="10" xfId="0" applyFont="1" applyFill="1" applyBorder="1" applyAlignment="1">
      <alignment vertical="top" wrapText="1"/>
    </xf>
    <xf numFmtId="0" fontId="2" fillId="0" borderId="0" xfId="0" applyFont="1" applyFill="1" applyAlignment="1">
      <alignment horizontal="left" wrapText="1"/>
    </xf>
    <xf numFmtId="0" fontId="8" fillId="0" borderId="0" xfId="0" applyFont="1" applyFill="1" applyAlignment="1">
      <alignment/>
    </xf>
    <xf numFmtId="0" fontId="2" fillId="0" borderId="0" xfId="0" applyFont="1" applyFill="1" applyAlignment="1">
      <alignment horizontal="left" indent="15"/>
    </xf>
    <xf numFmtId="0" fontId="2" fillId="0" borderId="0" xfId="0" applyFont="1" applyFill="1" applyAlignment="1">
      <alignment/>
    </xf>
    <xf numFmtId="0" fontId="8" fillId="0" borderId="0" xfId="0" applyFont="1" applyFill="1" applyAlignment="1">
      <alignment horizontal="left"/>
    </xf>
    <xf numFmtId="0" fontId="19" fillId="0" borderId="0" xfId="42" applyFont="1" applyFill="1" applyAlignment="1" applyProtection="1">
      <alignment/>
      <protection/>
    </xf>
    <xf numFmtId="0" fontId="2" fillId="0" borderId="0" xfId="0" applyFont="1" applyFill="1" applyAlignment="1">
      <alignment horizontal="right"/>
    </xf>
    <xf numFmtId="0" fontId="14" fillId="0" borderId="0" xfId="0" applyFont="1" applyFill="1" applyAlignment="1">
      <alignment/>
    </xf>
    <xf numFmtId="0" fontId="13"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vertical="top"/>
    </xf>
    <xf numFmtId="0" fontId="10" fillId="0" borderId="0" xfId="0" applyFont="1" applyFill="1" applyBorder="1" applyAlignment="1">
      <alignment vertical="top" wrapText="1"/>
    </xf>
    <xf numFmtId="0" fontId="2" fillId="0" borderId="0" xfId="0" applyFont="1" applyFill="1" applyAlignment="1">
      <alignment vertical="top"/>
    </xf>
    <xf numFmtId="0" fontId="2" fillId="0" borderId="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xf>
    <xf numFmtId="0" fontId="1" fillId="0" borderId="0" xfId="0" applyFont="1" applyFill="1" applyAlignment="1">
      <alignment horizontal="center"/>
    </xf>
    <xf numFmtId="0" fontId="1" fillId="0" borderId="10" xfId="0"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8" fillId="0" borderId="10" xfId="0" applyFont="1" applyFill="1" applyBorder="1" applyAlignment="1">
      <alignment wrapText="1"/>
    </xf>
    <xf numFmtId="171" fontId="1" fillId="0" borderId="10" xfId="0" applyNumberFormat="1" applyFont="1" applyFill="1" applyBorder="1" applyAlignment="1">
      <alignment horizontal="center" vertical="top" wrapText="1"/>
    </xf>
    <xf numFmtId="179" fontId="1" fillId="0" borderId="10" xfId="0" applyNumberFormat="1" applyFont="1" applyFill="1" applyBorder="1" applyAlignment="1">
      <alignment horizontal="center" vertical="top" wrapText="1"/>
    </xf>
    <xf numFmtId="0" fontId="2" fillId="0" borderId="0" xfId="0" applyFont="1" applyFill="1" applyAlignment="1">
      <alignment horizontal="left" vertical="top"/>
    </xf>
    <xf numFmtId="0" fontId="2" fillId="0" borderId="0" xfId="0" applyFont="1" applyFill="1" applyAlignment="1">
      <alignment wrapText="1"/>
    </xf>
    <xf numFmtId="1"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top" wrapText="1"/>
    </xf>
    <xf numFmtId="0" fontId="8" fillId="0" borderId="10" xfId="0" applyFont="1" applyFill="1" applyBorder="1" applyAlignment="1">
      <alignment horizontal="left" vertical="center" wrapText="1"/>
    </xf>
    <xf numFmtId="170" fontId="1" fillId="0" borderId="10" xfId="0" applyNumberFormat="1" applyFont="1" applyFill="1" applyBorder="1" applyAlignment="1">
      <alignment horizontal="center" vertical="top"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170" fontId="1" fillId="0" borderId="0" xfId="0" applyNumberFormat="1" applyFont="1" applyFill="1" applyBorder="1" applyAlignment="1">
      <alignment horizontal="center" vertical="top" wrapText="1"/>
    </xf>
    <xf numFmtId="0" fontId="1" fillId="0" borderId="0" xfId="0" applyFont="1" applyFill="1" applyAlignment="1">
      <alignment horizontal="right"/>
    </xf>
    <xf numFmtId="0" fontId="1" fillId="0" borderId="10" xfId="0" applyFont="1" applyFill="1" applyBorder="1" applyAlignment="1">
      <alignment horizontal="right"/>
    </xf>
    <xf numFmtId="0" fontId="8" fillId="0" borderId="10" xfId="0" applyFont="1" applyFill="1" applyBorder="1" applyAlignment="1">
      <alignment horizontal="center" vertical="center" wrapText="1"/>
    </xf>
    <xf numFmtId="0" fontId="3" fillId="0" borderId="0" xfId="0" applyFont="1" applyFill="1" applyAlignment="1">
      <alignment/>
    </xf>
    <xf numFmtId="0" fontId="3" fillId="0" borderId="12" xfId="0" applyFont="1" applyFill="1" applyBorder="1" applyAlignment="1">
      <alignment vertical="top" wrapText="1"/>
    </xf>
    <xf numFmtId="0" fontId="3" fillId="0" borderId="12" xfId="0" applyFont="1" applyFill="1" applyBorder="1" applyAlignment="1">
      <alignment vertical="center" wrapText="1"/>
    </xf>
    <xf numFmtId="0" fontId="3" fillId="0" borderId="10" xfId="0" applyFont="1" applyFill="1" applyBorder="1" applyAlignment="1">
      <alignment vertical="top"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xf>
    <xf numFmtId="0" fontId="3" fillId="0" borderId="0" xfId="0" applyFont="1" applyFill="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12" fillId="0" borderId="10" xfId="0" applyFont="1" applyFill="1" applyBorder="1" applyAlignment="1">
      <alignment horizontal="right" vertical="top" wrapText="1"/>
    </xf>
    <xf numFmtId="0" fontId="12" fillId="0" borderId="10" xfId="0" applyFont="1" applyFill="1" applyBorder="1" applyAlignment="1">
      <alignment horizontal="left" vertical="top" wrapText="1"/>
    </xf>
    <xf numFmtId="0" fontId="3" fillId="0" borderId="10" xfId="0" applyFont="1" applyFill="1" applyBorder="1" applyAlignment="1">
      <alignment/>
    </xf>
    <xf numFmtId="0" fontId="3" fillId="0" borderId="10" xfId="0" applyFont="1" applyFill="1" applyBorder="1" applyAlignment="1">
      <alignment horizontal="left" vertical="top" wrapText="1"/>
    </xf>
    <xf numFmtId="0" fontId="3" fillId="0" borderId="10" xfId="0" applyFont="1" applyFill="1" applyBorder="1" applyAlignment="1">
      <alignment horizontal="right" vertical="top" wrapText="1"/>
    </xf>
    <xf numFmtId="0" fontId="8" fillId="0" borderId="15" xfId="0" applyFont="1" applyFill="1" applyBorder="1" applyAlignment="1">
      <alignment vertical="top" wrapText="1"/>
    </xf>
    <xf numFmtId="0" fontId="15" fillId="0" borderId="0" xfId="0" applyFont="1" applyFill="1" applyBorder="1" applyAlignment="1">
      <alignment horizontal="left" vertical="center" wrapText="1"/>
    </xf>
    <xf numFmtId="0" fontId="2" fillId="0" borderId="11" xfId="0" applyFont="1" applyFill="1" applyBorder="1" applyAlignment="1">
      <alignment/>
    </xf>
    <xf numFmtId="0" fontId="8" fillId="0" borderId="0" xfId="0" applyFont="1" applyFill="1" applyAlignment="1">
      <alignment horizontal="center"/>
    </xf>
    <xf numFmtId="0" fontId="8" fillId="0" borderId="11" xfId="0" applyFont="1" applyFill="1" applyBorder="1" applyAlignment="1">
      <alignment/>
    </xf>
    <xf numFmtId="0" fontId="8" fillId="0" borderId="0" xfId="0" applyFont="1" applyFill="1" applyAlignment="1">
      <alignment horizontal="right"/>
    </xf>
    <xf numFmtId="186" fontId="1" fillId="0" borderId="10" xfId="0" applyNumberFormat="1" applyFont="1" applyFill="1" applyBorder="1" applyAlignment="1">
      <alignment horizontal="center" vertical="top" wrapText="1"/>
    </xf>
    <xf numFmtId="186" fontId="23" fillId="0" borderId="10" xfId="0" applyNumberFormat="1" applyFont="1" applyFill="1" applyBorder="1" applyAlignment="1">
      <alignment horizontal="center" vertical="top" wrapText="1"/>
    </xf>
    <xf numFmtId="0" fontId="27" fillId="0" borderId="10" xfId="0" applyFont="1" applyFill="1" applyBorder="1" applyAlignment="1">
      <alignment wrapText="1"/>
    </xf>
    <xf numFmtId="171" fontId="2" fillId="0" borderId="0" xfId="0" applyNumberFormat="1" applyFont="1" applyFill="1" applyAlignment="1">
      <alignment/>
    </xf>
    <xf numFmtId="0" fontId="27" fillId="0" borderId="10"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27" fillId="0" borderId="10" xfId="0" applyFont="1" applyFill="1" applyBorder="1" applyAlignment="1">
      <alignment vertical="top" wrapText="1"/>
    </xf>
    <xf numFmtId="49" fontId="9" fillId="0" borderId="10" xfId="0" applyNumberFormat="1" applyFont="1" applyFill="1" applyBorder="1" applyAlignment="1">
      <alignment/>
    </xf>
    <xf numFmtId="49" fontId="27" fillId="0" borderId="10" xfId="0" applyNumberFormat="1" applyFont="1" applyFill="1" applyBorder="1" applyAlignment="1">
      <alignment/>
    </xf>
    <xf numFmtId="49" fontId="27" fillId="0" borderId="10" xfId="0" applyNumberFormat="1" applyFont="1" applyFill="1" applyBorder="1" applyAlignment="1">
      <alignment vertical="top" wrapText="1"/>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1" fillId="0" borderId="15"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171" fontId="23" fillId="0" borderId="15" xfId="0" applyNumberFormat="1" applyFont="1" applyBorder="1" applyAlignment="1">
      <alignment horizontal="center" vertical="top" wrapText="1"/>
    </xf>
    <xf numFmtId="171" fontId="23" fillId="0" borderId="14" xfId="0" applyNumberFormat="1" applyFont="1" applyBorder="1" applyAlignment="1">
      <alignment horizontal="center" vertical="top" wrapText="1"/>
    </xf>
    <xf numFmtId="171" fontId="23" fillId="0" borderId="16" xfId="0" applyNumberFormat="1" applyFont="1" applyBorder="1" applyAlignment="1">
      <alignment horizontal="center" vertical="top" wrapText="1"/>
    </xf>
    <xf numFmtId="0" fontId="1" fillId="0" borderId="15" xfId="0" applyFont="1" applyBorder="1" applyAlignment="1">
      <alignment vertical="top" wrapText="1"/>
    </xf>
    <xf numFmtId="0" fontId="1" fillId="0" borderId="14"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horizontal="center" vertical="top" wrapText="1"/>
    </xf>
    <xf numFmtId="0" fontId="1" fillId="0" borderId="11" xfId="0" applyFont="1" applyBorder="1" applyAlignment="1">
      <alignment horizontal="center" vertical="top" wrapText="1"/>
    </xf>
    <xf numFmtId="0" fontId="1" fillId="0" borderId="18" xfId="0" applyFont="1" applyBorder="1" applyAlignment="1">
      <alignment horizontal="center" vertical="top" wrapText="1"/>
    </xf>
    <xf numFmtId="49" fontId="25" fillId="0" borderId="15" xfId="0" applyNumberFormat="1" applyFont="1" applyBorder="1" applyAlignment="1">
      <alignment horizontal="left" vertical="top" wrapText="1"/>
    </xf>
    <xf numFmtId="49" fontId="25" fillId="0" borderId="14" xfId="0" applyNumberFormat="1" applyFont="1" applyBorder="1" applyAlignment="1">
      <alignment horizontal="left" vertical="top" wrapText="1"/>
    </xf>
    <xf numFmtId="49" fontId="25" fillId="0" borderId="16" xfId="0" applyNumberFormat="1" applyFont="1" applyBorder="1" applyAlignment="1">
      <alignment horizontal="left" vertical="top" wrapText="1"/>
    </xf>
    <xf numFmtId="0" fontId="8" fillId="0" borderId="15" xfId="0" applyFont="1" applyBorder="1" applyAlignment="1">
      <alignment horizontal="center" vertical="top" wrapText="1"/>
    </xf>
    <xf numFmtId="0" fontId="8" fillId="0" borderId="14" xfId="0" applyFont="1" applyBorder="1" applyAlignment="1">
      <alignment horizontal="center" vertical="top" wrapText="1"/>
    </xf>
    <xf numFmtId="0" fontId="8" fillId="0" borderId="16" xfId="0" applyFont="1" applyBorder="1" applyAlignment="1">
      <alignment horizontal="center" vertical="top" wrapText="1"/>
    </xf>
    <xf numFmtId="2" fontId="1" fillId="0" borderId="15" xfId="0" applyNumberFormat="1" applyFont="1" applyFill="1" applyBorder="1" applyAlignment="1">
      <alignment horizontal="center" vertical="top" wrapText="1"/>
    </xf>
    <xf numFmtId="2" fontId="1" fillId="0" borderId="14" xfId="0" applyNumberFormat="1" applyFont="1" applyFill="1" applyBorder="1" applyAlignment="1">
      <alignment horizontal="center" vertical="top" wrapText="1"/>
    </xf>
    <xf numFmtId="2" fontId="1" fillId="0" borderId="16" xfId="0" applyNumberFormat="1" applyFont="1" applyFill="1" applyBorder="1" applyAlignment="1">
      <alignment horizontal="center"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vertical="top" wrapText="1"/>
    </xf>
    <xf numFmtId="0" fontId="1" fillId="0" borderId="14" xfId="0" applyFont="1" applyBorder="1" applyAlignment="1">
      <alignment horizontal="center" vertical="top" wrapText="1"/>
    </xf>
    <xf numFmtId="0" fontId="1" fillId="0" borderId="16" xfId="0" applyFont="1" applyBorder="1" applyAlignment="1">
      <alignment horizontal="center" vertical="top" wrapText="1"/>
    </xf>
    <xf numFmtId="49" fontId="8" fillId="0" borderId="15" xfId="0" applyNumberFormat="1" applyFont="1" applyBorder="1" applyAlignment="1">
      <alignment horizontal="left" vertical="top" wrapText="1"/>
    </xf>
    <xf numFmtId="49" fontId="8" fillId="0" borderId="14" xfId="0" applyNumberFormat="1" applyFont="1" applyBorder="1" applyAlignment="1">
      <alignment horizontal="left" vertical="top" wrapText="1"/>
    </xf>
    <xf numFmtId="49" fontId="8" fillId="0" borderId="16" xfId="0" applyNumberFormat="1" applyFont="1" applyBorder="1" applyAlignment="1">
      <alignment horizontal="left" vertical="top" wrapText="1"/>
    </xf>
    <xf numFmtId="3" fontId="1" fillId="0" borderId="15"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3" fontId="1" fillId="0" borderId="16" xfId="0" applyNumberFormat="1" applyFont="1" applyFill="1" applyBorder="1" applyAlignment="1">
      <alignment horizontal="center" vertical="top" wrapText="1"/>
    </xf>
    <xf numFmtId="183" fontId="1" fillId="0" borderId="15" xfId="0" applyNumberFormat="1" applyFont="1" applyBorder="1" applyAlignment="1">
      <alignment horizontal="center" vertical="top" wrapText="1"/>
    </xf>
    <xf numFmtId="183" fontId="1" fillId="0" borderId="14" xfId="0" applyNumberFormat="1" applyFont="1" applyBorder="1" applyAlignment="1">
      <alignment horizontal="center" vertical="top" wrapText="1"/>
    </xf>
    <xf numFmtId="183" fontId="1" fillId="0" borderId="16" xfId="0" applyNumberFormat="1" applyFont="1" applyBorder="1" applyAlignment="1">
      <alignment horizontal="center" vertical="top" wrapText="1"/>
    </xf>
    <xf numFmtId="0" fontId="1" fillId="0" borderId="15" xfId="0" applyFont="1" applyFill="1" applyBorder="1" applyAlignment="1">
      <alignment horizontal="center" vertical="top" wrapText="1"/>
    </xf>
    <xf numFmtId="0" fontId="0" fillId="0" borderId="14" xfId="0" applyFill="1" applyBorder="1" applyAlignment="1">
      <alignment/>
    </xf>
    <xf numFmtId="0" fontId="0" fillId="0" borderId="16" xfId="0" applyFill="1" applyBorder="1" applyAlignment="1">
      <alignment/>
    </xf>
    <xf numFmtId="175" fontId="1" fillId="0" borderId="10" xfId="0" applyNumberFormat="1"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183" fontId="2" fillId="0" borderId="15" xfId="0" applyNumberFormat="1" applyFont="1" applyBorder="1" applyAlignment="1">
      <alignment horizontal="center" vertical="top" wrapText="1"/>
    </xf>
    <xf numFmtId="183" fontId="2" fillId="0" borderId="16" xfId="0" applyNumberFormat="1" applyFont="1" applyBorder="1" applyAlignment="1">
      <alignment horizontal="center" vertical="top" wrapText="1"/>
    </xf>
    <xf numFmtId="171" fontId="25" fillId="0" borderId="15" xfId="0" applyNumberFormat="1" applyFont="1" applyBorder="1" applyAlignment="1">
      <alignment horizontal="left" vertical="top" wrapText="1"/>
    </xf>
    <xf numFmtId="171" fontId="25" fillId="0" borderId="14" xfId="0" applyNumberFormat="1" applyFont="1" applyBorder="1" applyAlignment="1">
      <alignment horizontal="left" vertical="top" wrapText="1"/>
    </xf>
    <xf numFmtId="171" fontId="25" fillId="0" borderId="16" xfId="0" applyNumberFormat="1" applyFont="1" applyBorder="1" applyAlignment="1">
      <alignment horizontal="left" vertical="top" wrapText="1"/>
    </xf>
    <xf numFmtId="173" fontId="1" fillId="0" borderId="15" xfId="0" applyNumberFormat="1" applyFont="1" applyFill="1" applyBorder="1" applyAlignment="1">
      <alignment horizontal="center" vertical="top" wrapText="1"/>
    </xf>
    <xf numFmtId="173" fontId="1" fillId="0" borderId="14" xfId="0" applyNumberFormat="1" applyFont="1" applyFill="1" applyBorder="1" applyAlignment="1">
      <alignment horizontal="center" vertical="top" wrapText="1"/>
    </xf>
    <xf numFmtId="173" fontId="1" fillId="0" borderId="16" xfId="0" applyNumberFormat="1"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8" xfId="0" applyFont="1" applyFill="1" applyBorder="1" applyAlignment="1">
      <alignment horizontal="left" vertical="top" wrapText="1"/>
    </xf>
    <xf numFmtId="1" fontId="1" fillId="0" borderId="15" xfId="0" applyNumberFormat="1" applyFont="1" applyFill="1" applyBorder="1" applyAlignment="1">
      <alignment horizontal="center" vertical="top" wrapText="1"/>
    </xf>
    <xf numFmtId="1" fontId="1" fillId="0" borderId="14" xfId="0" applyNumberFormat="1" applyFont="1" applyFill="1" applyBorder="1" applyAlignment="1">
      <alignment horizontal="center" vertical="top" wrapText="1"/>
    </xf>
    <xf numFmtId="1" fontId="1" fillId="0" borderId="16" xfId="0" applyNumberFormat="1" applyFont="1" applyFill="1" applyBorder="1" applyAlignment="1">
      <alignment horizontal="center" vertical="top" wrapText="1"/>
    </xf>
    <xf numFmtId="0" fontId="8" fillId="0" borderId="10" xfId="0" applyFont="1" applyBorder="1" applyAlignment="1">
      <alignment horizontal="center" vertical="center" wrapText="1"/>
    </xf>
    <xf numFmtId="4" fontId="1" fillId="0" borderId="15"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4" fontId="1" fillId="0" borderId="16" xfId="0" applyNumberFormat="1" applyFont="1" applyFill="1" applyBorder="1" applyAlignment="1">
      <alignment horizontal="center" vertical="top" wrapText="1"/>
    </xf>
    <xf numFmtId="49" fontId="1" fillId="0" borderId="15"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0" fontId="1" fillId="0" borderId="17" xfId="0" applyFont="1" applyBorder="1" applyAlignment="1">
      <alignment vertical="top" wrapText="1"/>
    </xf>
    <xf numFmtId="0" fontId="1" fillId="0" borderId="11" xfId="0" applyFont="1" applyBorder="1" applyAlignment="1">
      <alignment vertical="top" wrapText="1"/>
    </xf>
    <xf numFmtId="0" fontId="1" fillId="0" borderId="18" xfId="0" applyFont="1" applyBorder="1" applyAlignment="1">
      <alignment vertical="top" wrapText="1"/>
    </xf>
    <xf numFmtId="0" fontId="26" fillId="0" borderId="15" xfId="0" applyFont="1" applyBorder="1" applyAlignment="1">
      <alignment horizontal="left" vertical="center" wrapText="1"/>
    </xf>
    <xf numFmtId="0" fontId="26" fillId="0" borderId="14" xfId="0" applyFont="1" applyBorder="1" applyAlignment="1">
      <alignment horizontal="left" vertical="center" wrapText="1"/>
    </xf>
    <xf numFmtId="0" fontId="26" fillId="0" borderId="16" xfId="0" applyFont="1" applyBorder="1" applyAlignment="1">
      <alignment horizontal="left" vertical="center" wrapText="1"/>
    </xf>
    <xf numFmtId="171" fontId="1" fillId="0" borderId="15" xfId="0" applyNumberFormat="1" applyFont="1" applyFill="1" applyBorder="1" applyAlignment="1">
      <alignment horizontal="center" vertical="top" wrapText="1"/>
    </xf>
    <xf numFmtId="171" fontId="1" fillId="0" borderId="14" xfId="0" applyNumberFormat="1" applyFont="1" applyFill="1" applyBorder="1" applyAlignment="1">
      <alignment horizontal="center" vertical="top" wrapText="1"/>
    </xf>
    <xf numFmtId="171" fontId="1" fillId="0" borderId="16"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0" xfId="0" applyFont="1" applyBorder="1" applyAlignment="1">
      <alignment horizontal="left" vertical="top" wrapText="1"/>
    </xf>
    <xf numFmtId="0" fontId="1" fillId="0" borderId="23" xfId="0" applyFont="1" applyBorder="1" applyAlignment="1">
      <alignment horizontal="left" vertical="top" wrapText="1"/>
    </xf>
    <xf numFmtId="171" fontId="23" fillId="0" borderId="15" xfId="0" applyNumberFormat="1" applyFont="1" applyBorder="1" applyAlignment="1">
      <alignment horizontal="left" vertical="top" wrapText="1"/>
    </xf>
    <xf numFmtId="171" fontId="23" fillId="0" borderId="14" xfId="0" applyNumberFormat="1" applyFont="1" applyBorder="1" applyAlignment="1">
      <alignment horizontal="left" vertical="top" wrapText="1"/>
    </xf>
    <xf numFmtId="171" fontId="23" fillId="0" borderId="16" xfId="0" applyNumberFormat="1" applyFont="1" applyBorder="1" applyAlignment="1">
      <alignment horizontal="left" vertical="top" wrapText="1"/>
    </xf>
    <xf numFmtId="49" fontId="1" fillId="0" borderId="15" xfId="0" applyNumberFormat="1" applyFont="1" applyBorder="1" applyAlignment="1">
      <alignment vertical="top" wrapText="1"/>
    </xf>
    <xf numFmtId="49" fontId="1" fillId="0" borderId="14" xfId="0" applyNumberFormat="1" applyFont="1" applyBorder="1" applyAlignment="1">
      <alignment vertical="top" wrapText="1"/>
    </xf>
    <xf numFmtId="49" fontId="1" fillId="0" borderId="16" xfId="0" applyNumberFormat="1" applyFont="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right"/>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6" xfId="0" applyFont="1" applyBorder="1" applyAlignment="1">
      <alignment horizontal="left" vertical="center"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2" fillId="0" borderId="11" xfId="0" applyFont="1" applyBorder="1" applyAlignment="1">
      <alignment horizontal="center"/>
    </xf>
    <xf numFmtId="0" fontId="2" fillId="0" borderId="11" xfId="0" applyFont="1" applyBorder="1" applyAlignment="1">
      <alignment horizontal="center"/>
    </xf>
    <xf numFmtId="0" fontId="1" fillId="0" borderId="14" xfId="0" applyFont="1" applyBorder="1" applyAlignment="1">
      <alignment horizontal="center" vertical="center" wrapText="1"/>
    </xf>
    <xf numFmtId="0" fontId="1" fillId="0" borderId="19" xfId="0" applyFont="1" applyBorder="1" applyAlignment="1">
      <alignment horizontal="center" vertical="top" wrapText="1"/>
    </xf>
    <xf numFmtId="0" fontId="1" fillId="0" borderId="21"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24" fillId="0" borderId="0" xfId="0" applyFont="1" applyBorder="1" applyAlignment="1">
      <alignment horizontal="left"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wrapText="1"/>
    </xf>
    <xf numFmtId="0" fontId="10"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Border="1" applyAlignment="1">
      <alignment horizontal="left"/>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1"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left" wrapText="1"/>
    </xf>
    <xf numFmtId="0" fontId="2" fillId="0" borderId="0" xfId="0" applyFont="1" applyFill="1" applyAlignment="1">
      <alignment horizontal="left" wrapText="1"/>
    </xf>
    <xf numFmtId="0" fontId="2" fillId="0" borderId="11" xfId="0" applyFont="1" applyBorder="1" applyAlignment="1">
      <alignment horizontal="left"/>
    </xf>
    <xf numFmtId="0" fontId="2" fillId="0" borderId="11" xfId="0" applyFont="1" applyBorder="1" applyAlignment="1">
      <alignment horizontal="left"/>
    </xf>
    <xf numFmtId="0" fontId="2" fillId="0" borderId="0" xfId="0" applyFont="1" applyAlignment="1">
      <alignment horizontal="left" wrapText="1"/>
    </xf>
    <xf numFmtId="0" fontId="2" fillId="0" borderId="0" xfId="0" applyFont="1" applyAlignment="1">
      <alignment horizontal="left"/>
    </xf>
    <xf numFmtId="0" fontId="2" fillId="0" borderId="11" xfId="0" applyFont="1" applyBorder="1" applyAlignment="1">
      <alignment horizontal="left" wrapText="1"/>
    </xf>
    <xf numFmtId="0" fontId="3" fillId="0" borderId="20" xfId="0" applyFont="1" applyBorder="1" applyAlignment="1">
      <alignment horizontal="center"/>
    </xf>
    <xf numFmtId="0" fontId="20" fillId="0" borderId="0" xfId="0" applyFont="1" applyAlignment="1">
      <alignment horizontal="center"/>
    </xf>
    <xf numFmtId="49" fontId="2" fillId="0" borderId="10" xfId="0" applyNumberFormat="1" applyFont="1" applyBorder="1" applyAlignment="1">
      <alignment horizontal="center" vertical="center"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173" fontId="1" fillId="0" borderId="10" xfId="0" applyNumberFormat="1" applyFont="1" applyBorder="1" applyAlignment="1">
      <alignment horizontal="center" vertical="center" wrapText="1"/>
    </xf>
    <xf numFmtId="175" fontId="1" fillId="0" borderId="15" xfId="0" applyNumberFormat="1" applyFont="1" applyBorder="1" applyAlignment="1">
      <alignment horizontal="center" vertical="center" wrapText="1"/>
    </xf>
    <xf numFmtId="175" fontId="1" fillId="0" borderId="14" xfId="0" applyNumberFormat="1" applyFont="1" applyBorder="1" applyAlignment="1">
      <alignment horizontal="center" vertical="center" wrapText="1"/>
    </xf>
    <xf numFmtId="175" fontId="1" fillId="0" borderId="16" xfId="0" applyNumberFormat="1" applyFont="1" applyBorder="1" applyAlignment="1">
      <alignment horizontal="center" vertical="center" wrapText="1"/>
    </xf>
    <xf numFmtId="0" fontId="1" fillId="0" borderId="10" xfId="0" applyFont="1" applyBorder="1" applyAlignment="1">
      <alignment horizontal="center" vertical="center" wrapText="1"/>
    </xf>
    <xf numFmtId="175" fontId="1" fillId="0" borderId="15" xfId="0" applyNumberFormat="1" applyFont="1" applyFill="1" applyBorder="1" applyAlignment="1">
      <alignment horizontal="center" vertical="top" wrapText="1"/>
    </xf>
    <xf numFmtId="175" fontId="1" fillId="0" borderId="14" xfId="0" applyNumberFormat="1" applyFont="1" applyFill="1" applyBorder="1" applyAlignment="1">
      <alignment horizontal="center" vertical="top" wrapText="1"/>
    </xf>
    <xf numFmtId="175" fontId="1" fillId="0" borderId="16" xfId="0" applyNumberFormat="1" applyFont="1" applyFill="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10" xfId="0" applyFont="1" applyBorder="1" applyAlignment="1">
      <alignment horizontal="left"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183" fontId="1" fillId="0" borderId="15" xfId="0" applyNumberFormat="1" applyFont="1" applyFill="1" applyBorder="1" applyAlignment="1">
      <alignment horizontal="center" vertical="top" wrapText="1"/>
    </xf>
    <xf numFmtId="183" fontId="1" fillId="0" borderId="14" xfId="0" applyNumberFormat="1" applyFont="1" applyFill="1" applyBorder="1" applyAlignment="1">
      <alignment horizontal="center" vertical="top" wrapText="1"/>
    </xf>
    <xf numFmtId="183" fontId="1" fillId="0" borderId="16" xfId="0" applyNumberFormat="1" applyFont="1" applyFill="1" applyBorder="1" applyAlignment="1">
      <alignment horizontal="center" vertical="top" wrapText="1"/>
    </xf>
    <xf numFmtId="49" fontId="23" fillId="0" borderId="15" xfId="0" applyNumberFormat="1" applyFont="1" applyBorder="1" applyAlignment="1">
      <alignment horizontal="left" vertical="top" wrapText="1"/>
    </xf>
    <xf numFmtId="49" fontId="23" fillId="0" borderId="14" xfId="0" applyNumberFormat="1" applyFont="1" applyBorder="1" applyAlignment="1">
      <alignment horizontal="left" vertical="top" wrapText="1"/>
    </xf>
    <xf numFmtId="49" fontId="23" fillId="0" borderId="16" xfId="0" applyNumberFormat="1" applyFont="1" applyBorder="1" applyAlignment="1">
      <alignment horizontal="left" vertical="top" wrapText="1"/>
    </xf>
    <xf numFmtId="0" fontId="1" fillId="0" borderId="1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8" xfId="0" applyFont="1" applyFill="1" applyBorder="1" applyAlignment="1">
      <alignment horizontal="center" vertical="top" wrapText="1"/>
    </xf>
    <xf numFmtId="49" fontId="23" fillId="0" borderId="15" xfId="0" applyNumberFormat="1" applyFont="1" applyFill="1" applyBorder="1" applyAlignment="1">
      <alignment horizontal="left" vertical="top" wrapText="1"/>
    </xf>
    <xf numFmtId="49" fontId="23" fillId="0" borderId="14" xfId="0" applyNumberFormat="1" applyFont="1" applyFill="1" applyBorder="1" applyAlignment="1">
      <alignment horizontal="left" vertical="top" wrapText="1"/>
    </xf>
    <xf numFmtId="49" fontId="23" fillId="0" borderId="16" xfId="0" applyNumberFormat="1" applyFont="1" applyFill="1" applyBorder="1" applyAlignment="1">
      <alignment horizontal="left" vertical="top" wrapText="1"/>
    </xf>
    <xf numFmtId="0" fontId="26" fillId="0" borderId="1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49" fontId="1" fillId="0" borderId="12" xfId="0" applyNumberFormat="1" applyFont="1" applyBorder="1" applyAlignment="1">
      <alignment horizontal="center" vertical="top" wrapText="1"/>
    </xf>
    <xf numFmtId="49" fontId="1" fillId="0" borderId="24"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14" xfId="0" applyFont="1" applyBorder="1" applyAlignment="1">
      <alignment horizontal="left" vertical="center" wrapText="1"/>
    </xf>
    <xf numFmtId="0" fontId="1" fillId="0" borderId="12" xfId="0" applyFont="1" applyBorder="1" applyAlignment="1">
      <alignment horizontal="center" vertical="top"/>
    </xf>
    <xf numFmtId="0" fontId="1" fillId="0" borderId="24" xfId="0" applyFont="1" applyBorder="1" applyAlignment="1">
      <alignment horizontal="center" vertical="top"/>
    </xf>
    <xf numFmtId="0" fontId="1" fillId="0" borderId="13" xfId="0" applyFont="1" applyBorder="1" applyAlignment="1">
      <alignment horizontal="center" vertical="top"/>
    </xf>
    <xf numFmtId="0" fontId="1" fillId="0" borderId="16" xfId="0" applyFont="1" applyBorder="1" applyAlignment="1">
      <alignment horizontal="center" vertical="center" wrapText="1"/>
    </xf>
    <xf numFmtId="175" fontId="26" fillId="0" borderId="10"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top"/>
    </xf>
    <xf numFmtId="1" fontId="1" fillId="0" borderId="16" xfId="0" applyNumberFormat="1" applyFont="1" applyFill="1" applyBorder="1" applyAlignment="1">
      <alignment horizontal="center" vertical="top"/>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 fillId="0" borderId="15" xfId="0" applyFont="1" applyFill="1" applyBorder="1" applyAlignment="1">
      <alignment horizontal="center"/>
    </xf>
    <xf numFmtId="0" fontId="1" fillId="0" borderId="16" xfId="0" applyFont="1" applyFill="1" applyBorder="1" applyAlignment="1">
      <alignment horizontal="center"/>
    </xf>
    <xf numFmtId="2" fontId="1" fillId="0" borderId="15" xfId="0" applyNumberFormat="1" applyFont="1" applyFill="1" applyBorder="1" applyAlignment="1">
      <alignment horizontal="center" vertical="center"/>
    </xf>
    <xf numFmtId="2" fontId="1" fillId="0" borderId="16" xfId="0" applyNumberFormat="1"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0" xfId="0" applyFont="1" applyFill="1" applyBorder="1" applyAlignment="1">
      <alignment horizontal="center" vertical="top"/>
    </xf>
    <xf numFmtId="1" fontId="1" fillId="0" borderId="15" xfId="0" applyNumberFormat="1" applyFont="1" applyFill="1" applyBorder="1" applyAlignment="1">
      <alignment horizontal="center"/>
    </xf>
    <xf numFmtId="1" fontId="1" fillId="0" borderId="16" xfId="0" applyNumberFormat="1" applyFont="1" applyFill="1" applyBorder="1" applyAlignment="1">
      <alignment horizontal="center"/>
    </xf>
    <xf numFmtId="181" fontId="1" fillId="0" borderId="15" xfId="0" applyNumberFormat="1" applyFont="1" applyFill="1" applyBorder="1" applyAlignment="1">
      <alignment horizontal="center" vertical="top" wrapText="1"/>
    </xf>
    <xf numFmtId="181" fontId="1" fillId="0" borderId="16" xfId="0" applyNumberFormat="1" applyFont="1" applyFill="1" applyBorder="1" applyAlignment="1">
      <alignment horizontal="center" vertical="top" wrapText="1"/>
    </xf>
    <xf numFmtId="181" fontId="1" fillId="0" borderId="10" xfId="0" applyNumberFormat="1" applyFont="1" applyFill="1" applyBorder="1" applyAlignment="1">
      <alignment horizontal="center" vertical="top" wrapText="1"/>
    </xf>
    <xf numFmtId="173" fontId="1" fillId="0" borderId="15" xfId="0" applyNumberFormat="1" applyFont="1" applyFill="1" applyBorder="1" applyAlignment="1">
      <alignment horizontal="center" vertical="top"/>
    </xf>
    <xf numFmtId="173" fontId="1" fillId="0" borderId="16" xfId="0" applyNumberFormat="1" applyFont="1" applyFill="1" applyBorder="1" applyAlignment="1">
      <alignment horizontal="center" vertical="top"/>
    </xf>
    <xf numFmtId="1" fontId="1" fillId="0" borderId="15"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177" fontId="1" fillId="0" borderId="15" xfId="0" applyNumberFormat="1" applyFont="1" applyFill="1" applyBorder="1" applyAlignment="1">
      <alignment horizontal="center" vertical="top" wrapText="1"/>
    </xf>
    <xf numFmtId="177" fontId="1" fillId="0" borderId="16" xfId="0" applyNumberFormat="1" applyFont="1" applyFill="1" applyBorder="1" applyAlignment="1">
      <alignment horizontal="center" vertical="top"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171" fontId="1" fillId="0" borderId="15" xfId="0" applyNumberFormat="1" applyFont="1" applyFill="1" applyBorder="1" applyAlignment="1">
      <alignment horizontal="center" vertical="top"/>
    </xf>
    <xf numFmtId="171" fontId="1" fillId="0" borderId="16" xfId="0" applyNumberFormat="1" applyFont="1" applyFill="1" applyBorder="1" applyAlignment="1">
      <alignment horizontal="center" vertical="top"/>
    </xf>
    <xf numFmtId="1" fontId="1" fillId="0" borderId="10" xfId="0" applyNumberFormat="1" applyFont="1" applyFill="1" applyBorder="1" applyAlignment="1">
      <alignment horizontal="center" vertical="top" wrapText="1"/>
    </xf>
    <xf numFmtId="2" fontId="1" fillId="0" borderId="15" xfId="0" applyNumberFormat="1" applyFont="1" applyFill="1" applyBorder="1" applyAlignment="1">
      <alignment horizontal="center" vertical="top"/>
    </xf>
    <xf numFmtId="2" fontId="1" fillId="0" borderId="16" xfId="0" applyNumberFormat="1" applyFont="1" applyFill="1" applyBorder="1" applyAlignment="1">
      <alignment horizontal="center" vertical="top"/>
    </xf>
    <xf numFmtId="173" fontId="8" fillId="0" borderId="19" xfId="0" applyNumberFormat="1" applyFont="1" applyFill="1" applyBorder="1" applyAlignment="1">
      <alignment horizontal="center" vertical="top" wrapText="1"/>
    </xf>
    <xf numFmtId="173" fontId="8" fillId="0" borderId="21" xfId="0" applyNumberFormat="1" applyFont="1" applyFill="1" applyBorder="1" applyAlignment="1">
      <alignment horizontal="center" vertical="top" wrapText="1"/>
    </xf>
    <xf numFmtId="173" fontId="8" fillId="0" borderId="10" xfId="0" applyNumberFormat="1"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6" xfId="0" applyFont="1" applyFill="1" applyBorder="1" applyAlignment="1">
      <alignment horizontal="center" vertical="top" wrapText="1"/>
    </xf>
    <xf numFmtId="1" fontId="1" fillId="0" borderId="15"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top"/>
    </xf>
    <xf numFmtId="0" fontId="2" fillId="0" borderId="0" xfId="0" applyFont="1" applyFill="1" applyAlignment="1">
      <alignment horizontal="left"/>
    </xf>
    <xf numFmtId="0" fontId="8" fillId="0" borderId="20" xfId="0" applyFont="1" applyFill="1" applyBorder="1" applyAlignment="1">
      <alignment horizontal="center"/>
    </xf>
    <xf numFmtId="0" fontId="15" fillId="0" borderId="0" xfId="0" applyFont="1" applyFill="1" applyBorder="1" applyAlignment="1">
      <alignment horizontal="left" vertical="center" wrapText="1"/>
    </xf>
    <xf numFmtId="0" fontId="8" fillId="0" borderId="15"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wrapText="1"/>
    </xf>
    <xf numFmtId="0" fontId="2" fillId="0" borderId="11" xfId="0" applyFont="1" applyFill="1" applyBorder="1" applyAlignment="1">
      <alignment horizontal="center"/>
    </xf>
    <xf numFmtId="0" fontId="23" fillId="0" borderId="10" xfId="0" applyFont="1" applyFill="1" applyBorder="1" applyAlignment="1">
      <alignment horizontal="left"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9" fillId="0" borderId="10" xfId="0" applyFont="1" applyFill="1" applyBorder="1" applyAlignment="1">
      <alignment horizontal="center" wrapText="1"/>
    </xf>
    <xf numFmtId="0" fontId="1" fillId="0" borderId="11" xfId="0" applyFont="1" applyFill="1" applyBorder="1" applyAlignment="1">
      <alignment horizontal="right"/>
    </xf>
    <xf numFmtId="0" fontId="1" fillId="0" borderId="15" xfId="0" applyFont="1" applyFill="1" applyBorder="1" applyAlignment="1">
      <alignment horizontal="center" vertical="top"/>
    </xf>
    <xf numFmtId="0" fontId="1" fillId="0" borderId="16" xfId="0" applyFont="1" applyFill="1" applyBorder="1" applyAlignment="1">
      <alignment horizontal="center" vertical="top"/>
    </xf>
    <xf numFmtId="173" fontId="1" fillId="0" borderId="15" xfId="0" applyNumberFormat="1" applyFont="1" applyFill="1" applyBorder="1" applyAlignment="1">
      <alignment horizontal="center"/>
    </xf>
    <xf numFmtId="173" fontId="1" fillId="0" borderId="16" xfId="0" applyNumberFormat="1" applyFont="1" applyFill="1" applyBorder="1" applyAlignment="1">
      <alignment horizontal="center"/>
    </xf>
    <xf numFmtId="192" fontId="1" fillId="0" borderId="15" xfId="0" applyNumberFormat="1" applyFont="1" applyFill="1" applyBorder="1" applyAlignment="1">
      <alignment horizontal="center"/>
    </xf>
    <xf numFmtId="192" fontId="1" fillId="0" borderId="16" xfId="0" applyNumberFormat="1" applyFont="1" applyFill="1" applyBorder="1" applyAlignment="1">
      <alignment horizontal="center"/>
    </xf>
    <xf numFmtId="0" fontId="8" fillId="0" borderId="14" xfId="0" applyFont="1" applyFill="1" applyBorder="1" applyAlignment="1">
      <alignment horizontal="center" vertical="top" wrapText="1"/>
    </xf>
    <xf numFmtId="0" fontId="1" fillId="0" borderId="10" xfId="0" applyFont="1" applyFill="1" applyBorder="1" applyAlignment="1">
      <alignment horizont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wrapText="1"/>
    </xf>
    <xf numFmtId="176" fontId="8" fillId="0" borderId="15" xfId="0" applyNumberFormat="1" applyFont="1" applyFill="1" applyBorder="1" applyAlignment="1">
      <alignment horizontal="center" wrapText="1"/>
    </xf>
    <xf numFmtId="176" fontId="8" fillId="0" borderId="14" xfId="0" applyNumberFormat="1" applyFont="1" applyFill="1" applyBorder="1" applyAlignment="1">
      <alignment horizontal="center" wrapText="1"/>
    </xf>
    <xf numFmtId="176" fontId="8" fillId="0" borderId="16" xfId="0" applyNumberFormat="1" applyFont="1" applyFill="1" applyBorder="1" applyAlignment="1">
      <alignment horizontal="center" wrapText="1"/>
    </xf>
    <xf numFmtId="176" fontId="3" fillId="0" borderId="15" xfId="0" applyNumberFormat="1" applyFont="1" applyFill="1" applyBorder="1" applyAlignment="1">
      <alignment horizontal="center" vertical="top" wrapText="1"/>
    </xf>
    <xf numFmtId="176" fontId="3" fillId="0" borderId="14" xfId="0" applyNumberFormat="1" applyFont="1" applyFill="1" applyBorder="1" applyAlignment="1">
      <alignment horizontal="center" vertical="top" wrapText="1"/>
    </xf>
    <xf numFmtId="176" fontId="3" fillId="0" borderId="16" xfId="0" applyNumberFormat="1" applyFont="1" applyFill="1" applyBorder="1" applyAlignment="1">
      <alignment horizontal="center" vertical="top" wrapText="1"/>
    </xf>
    <xf numFmtId="176" fontId="3" fillId="0" borderId="15" xfId="0" applyNumberFormat="1" applyFont="1" applyFill="1" applyBorder="1" applyAlignment="1">
      <alignment horizontal="center" wrapText="1"/>
    </xf>
    <xf numFmtId="176" fontId="3" fillId="0" borderId="14" xfId="0" applyNumberFormat="1" applyFont="1" applyFill="1" applyBorder="1" applyAlignment="1">
      <alignment horizontal="center" wrapText="1"/>
    </xf>
    <xf numFmtId="176" fontId="3" fillId="0" borderId="16" xfId="0" applyNumberFormat="1" applyFont="1" applyFill="1" applyBorder="1" applyAlignment="1">
      <alignment horizontal="center" wrapText="1"/>
    </xf>
    <xf numFmtId="176" fontId="8" fillId="0" borderId="15" xfId="0" applyNumberFormat="1" applyFont="1" applyFill="1" applyBorder="1" applyAlignment="1">
      <alignment horizontal="center" vertical="top" wrapText="1"/>
    </xf>
    <xf numFmtId="176" fontId="8" fillId="0" borderId="14" xfId="0" applyNumberFormat="1" applyFont="1" applyFill="1" applyBorder="1" applyAlignment="1">
      <alignment horizontal="center" vertical="top" wrapText="1"/>
    </xf>
    <xf numFmtId="176" fontId="8" fillId="0" borderId="16" xfId="0" applyNumberFormat="1" applyFont="1" applyFill="1" applyBorder="1" applyAlignment="1">
      <alignment horizontal="center" vertical="top"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0" borderId="0" xfId="0" applyFont="1" applyFill="1" applyAlignment="1">
      <alignment horizontal="left" vertical="top"/>
    </xf>
    <xf numFmtId="0" fontId="1" fillId="0" borderId="20" xfId="0" applyFont="1" applyFill="1" applyBorder="1" applyAlignment="1">
      <alignment horizontal="left" vertical="top"/>
    </xf>
    <xf numFmtId="0" fontId="1" fillId="0" borderId="14" xfId="0" applyFont="1" applyFill="1" applyBorder="1" applyAlignment="1">
      <alignment horizontal="center" vertical="center" wrapText="1"/>
    </xf>
    <xf numFmtId="0" fontId="2" fillId="0" borderId="11" xfId="0" applyFont="1" applyFill="1" applyBorder="1" applyAlignment="1">
      <alignment horizontal="left"/>
    </xf>
    <xf numFmtId="0" fontId="2" fillId="0" borderId="20" xfId="0" applyFont="1" applyFill="1" applyBorder="1" applyAlignment="1">
      <alignment horizontal="left"/>
    </xf>
    <xf numFmtId="0" fontId="2" fillId="0" borderId="11" xfId="0" applyFont="1" applyFill="1" applyBorder="1" applyAlignment="1">
      <alignment horizontal="left" vertical="top" wrapText="1"/>
    </xf>
    <xf numFmtId="0" fontId="10" fillId="0" borderId="11" xfId="0" applyFont="1" applyFill="1" applyBorder="1" applyAlignment="1">
      <alignment horizontal="left" vertical="top" wrapText="1"/>
    </xf>
    <xf numFmtId="0" fontId="14" fillId="0" borderId="0" xfId="0" applyFont="1" applyFill="1" applyAlignment="1">
      <alignment horizontal="center"/>
    </xf>
    <xf numFmtId="0" fontId="13" fillId="0" borderId="0" xfId="0" applyFont="1" applyFill="1" applyAlignment="1">
      <alignment horizontal="center"/>
    </xf>
    <xf numFmtId="0" fontId="1" fillId="0" borderId="10" xfId="0" applyFont="1" applyFill="1" applyBorder="1" applyAlignment="1">
      <alignment horizontal="center" vertical="top" wrapText="1"/>
    </xf>
    <xf numFmtId="176" fontId="8" fillId="0" borderId="19" xfId="0" applyNumberFormat="1" applyFont="1" applyFill="1" applyBorder="1" applyAlignment="1">
      <alignment horizontal="center" vertical="top" wrapText="1"/>
    </xf>
    <xf numFmtId="176" fontId="8" fillId="0" borderId="20" xfId="0" applyNumberFormat="1" applyFont="1" applyFill="1" applyBorder="1" applyAlignment="1">
      <alignment horizontal="center" vertical="top" wrapText="1"/>
    </xf>
    <xf numFmtId="176" fontId="8" fillId="0" borderId="21" xfId="0" applyNumberFormat="1" applyFont="1" applyFill="1" applyBorder="1" applyAlignment="1">
      <alignment horizontal="center" vertical="top" wrapText="1"/>
    </xf>
    <xf numFmtId="176" fontId="8" fillId="0" borderId="22" xfId="0" applyNumberFormat="1" applyFont="1" applyFill="1" applyBorder="1" applyAlignment="1">
      <alignment horizontal="center" vertical="top" wrapText="1"/>
    </xf>
    <xf numFmtId="176" fontId="8" fillId="0" borderId="0" xfId="0" applyNumberFormat="1" applyFont="1" applyFill="1" applyBorder="1" applyAlignment="1">
      <alignment horizontal="center" vertical="top" wrapText="1"/>
    </xf>
    <xf numFmtId="176" fontId="8" fillId="0" borderId="23" xfId="0" applyNumberFormat="1" applyFont="1" applyFill="1" applyBorder="1" applyAlignment="1">
      <alignment horizontal="center" vertical="top" wrapText="1"/>
    </xf>
    <xf numFmtId="176" fontId="8" fillId="0" borderId="17" xfId="0" applyNumberFormat="1" applyFont="1" applyFill="1" applyBorder="1" applyAlignment="1">
      <alignment horizontal="center" vertical="top" wrapText="1"/>
    </xf>
    <xf numFmtId="176" fontId="8" fillId="0" borderId="11" xfId="0" applyNumberFormat="1" applyFont="1" applyFill="1" applyBorder="1" applyAlignment="1">
      <alignment horizontal="center" vertical="top" wrapText="1"/>
    </xf>
    <xf numFmtId="176" fontId="8" fillId="0" borderId="18" xfId="0" applyNumberFormat="1" applyFont="1" applyFill="1" applyBorder="1" applyAlignment="1">
      <alignment horizontal="center" vertical="top" wrapText="1"/>
    </xf>
    <xf numFmtId="0" fontId="8" fillId="0" borderId="15"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3" fillId="0" borderId="10" xfId="0"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180" fontId="1" fillId="0" borderId="15" xfId="0" applyNumberFormat="1" applyFont="1" applyFill="1" applyBorder="1" applyAlignment="1">
      <alignment horizontal="center" vertical="top" wrapText="1"/>
    </xf>
    <xf numFmtId="180" fontId="1" fillId="0" borderId="16" xfId="0" applyNumberFormat="1" applyFont="1" applyFill="1" applyBorder="1" applyAlignment="1">
      <alignment horizontal="center" vertical="top"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176" fontId="2" fillId="0" borderId="15" xfId="0" applyNumberFormat="1" applyFont="1" applyFill="1" applyBorder="1" applyAlignment="1">
      <alignment horizontal="center" wrapText="1"/>
    </xf>
    <xf numFmtId="176" fontId="2" fillId="0" borderId="14" xfId="0" applyNumberFormat="1" applyFont="1" applyFill="1" applyBorder="1" applyAlignment="1">
      <alignment horizontal="center" wrapText="1"/>
    </xf>
    <xf numFmtId="176" fontId="2" fillId="0" borderId="16" xfId="0" applyNumberFormat="1" applyFont="1" applyFill="1" applyBorder="1" applyAlignment="1">
      <alignment horizontal="center" wrapText="1"/>
    </xf>
    <xf numFmtId="171" fontId="1" fillId="0" borderId="10" xfId="0" applyNumberFormat="1" applyFont="1" applyFill="1" applyBorder="1" applyAlignment="1">
      <alignment horizontal="center" vertical="top"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zakon4.rada.gov.ua/laws/show/z2023-12/paran124#n124"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75"/>
  <sheetViews>
    <sheetView view="pageBreakPreview" zoomScale="75" zoomScaleSheetLayoutView="75" zoomScalePageLayoutView="0" workbookViewId="0" topLeftCell="A135">
      <selection activeCell="L137" sqref="L137:N137"/>
    </sheetView>
  </sheetViews>
  <sheetFormatPr defaultColWidth="9.140625" defaultRowHeight="15"/>
  <cols>
    <col min="1" max="1" width="9.28125" style="54" customWidth="1"/>
    <col min="2" max="2" width="42.421875" style="4" customWidth="1"/>
    <col min="3" max="3" width="10.8515625" style="4" customWidth="1"/>
    <col min="4" max="4" width="13.00390625" style="4" customWidth="1"/>
    <col min="5" max="5" width="21.28125" style="4" customWidth="1"/>
    <col min="6" max="6" width="12.421875" style="4" customWidth="1"/>
    <col min="7" max="7" width="12.8515625" style="4" customWidth="1"/>
    <col min="8" max="8" width="9.8515625" style="4" customWidth="1"/>
    <col min="9" max="9" width="9.7109375" style="4" customWidth="1"/>
    <col min="10" max="10" width="14.28125" style="4" customWidth="1"/>
    <col min="11" max="11" width="13.57421875" style="4" customWidth="1"/>
    <col min="12" max="12" width="11.28125" style="4" customWidth="1"/>
    <col min="13" max="13" width="12.00390625" style="4" customWidth="1"/>
    <col min="14" max="14" width="16.28125" style="4" customWidth="1"/>
    <col min="15" max="15" width="11.57421875" style="4" customWidth="1"/>
    <col min="16" max="16" width="9.140625" style="4" customWidth="1"/>
    <col min="17" max="17" width="81.8515625" style="4" bestFit="1" customWidth="1"/>
    <col min="18" max="16384" width="9.140625" style="4" customWidth="1"/>
  </cols>
  <sheetData>
    <row r="1" spans="1:15" s="28" customFormat="1" ht="9.75">
      <c r="A1" s="53"/>
      <c r="I1" s="29"/>
      <c r="J1" s="28" t="s">
        <v>0</v>
      </c>
      <c r="K1" s="30"/>
      <c r="L1" s="30"/>
      <c r="M1" s="30"/>
      <c r="N1" s="30"/>
      <c r="O1" s="30"/>
    </row>
    <row r="2" spans="1:15" s="28" customFormat="1" ht="9.75">
      <c r="A2" s="53"/>
      <c r="I2" s="29"/>
      <c r="J2" s="28" t="s">
        <v>81</v>
      </c>
      <c r="K2" s="30"/>
      <c r="L2" s="30"/>
      <c r="M2" s="30"/>
      <c r="N2" s="30"/>
      <c r="O2" s="30"/>
    </row>
    <row r="3" spans="1:15" s="28" customFormat="1" ht="9.75">
      <c r="A3" s="53"/>
      <c r="I3" s="29"/>
      <c r="K3" s="30"/>
      <c r="L3" s="30"/>
      <c r="M3" s="30"/>
      <c r="N3" s="30"/>
      <c r="O3" s="30"/>
    </row>
    <row r="4" ht="24" customHeight="1">
      <c r="J4" s="31" t="s">
        <v>0</v>
      </c>
    </row>
    <row r="5" spans="10:15" ht="36" customHeight="1">
      <c r="J5" s="327" t="s">
        <v>53</v>
      </c>
      <c r="K5" s="327"/>
      <c r="L5" s="327"/>
      <c r="M5" s="327"/>
      <c r="N5" s="327"/>
      <c r="O5" s="15"/>
    </row>
    <row r="6" spans="10:14" ht="13.5">
      <c r="J6" s="328" t="s">
        <v>1</v>
      </c>
      <c r="K6" s="328"/>
      <c r="L6" s="328"/>
      <c r="M6" s="328"/>
      <c r="N6" s="328"/>
    </row>
    <row r="7" ht="11.25" customHeight="1"/>
    <row r="8" spans="10:15" ht="34.5" customHeight="1">
      <c r="J8" s="327" t="s">
        <v>54</v>
      </c>
      <c r="K8" s="327"/>
      <c r="L8" s="327"/>
      <c r="M8" s="327"/>
      <c r="N8" s="327"/>
      <c r="O8" s="15"/>
    </row>
    <row r="9" spans="9:10" ht="15">
      <c r="I9" s="2"/>
      <c r="J9" s="36" t="s">
        <v>82</v>
      </c>
    </row>
    <row r="10" spans="9:10" ht="12.75" customHeight="1">
      <c r="I10" s="2"/>
      <c r="J10" s="16"/>
    </row>
    <row r="11" spans="9:11" ht="18">
      <c r="I11" s="2"/>
      <c r="J11" s="20">
        <v>43446</v>
      </c>
      <c r="K11" s="32" t="s">
        <v>227</v>
      </c>
    </row>
    <row r="12" ht="15">
      <c r="I12" s="2"/>
    </row>
    <row r="13" spans="1:14" s="8" customFormat="1" ht="22.5">
      <c r="A13" s="329" t="s">
        <v>2</v>
      </c>
      <c r="B13" s="329"/>
      <c r="C13" s="329"/>
      <c r="D13" s="329"/>
      <c r="E13" s="329"/>
      <c r="F13" s="329"/>
      <c r="G13" s="329"/>
      <c r="H13" s="329"/>
      <c r="I13" s="329"/>
      <c r="J13" s="329"/>
      <c r="K13" s="329"/>
      <c r="L13" s="329"/>
      <c r="M13" s="329"/>
      <c r="N13" s="329"/>
    </row>
    <row r="14" spans="1:14" s="8" customFormat="1" ht="21">
      <c r="A14" s="319" t="s">
        <v>170</v>
      </c>
      <c r="B14" s="319"/>
      <c r="C14" s="319"/>
      <c r="D14" s="319"/>
      <c r="E14" s="319"/>
      <c r="F14" s="319"/>
      <c r="G14" s="319"/>
      <c r="H14" s="319"/>
      <c r="I14" s="319"/>
      <c r="J14" s="319"/>
      <c r="K14" s="319"/>
      <c r="L14" s="319"/>
      <c r="M14" s="319"/>
      <c r="N14" s="319"/>
    </row>
    <row r="15" spans="1:14" s="8" customFormat="1" ht="12.75" customHeight="1">
      <c r="A15" s="320"/>
      <c r="B15" s="320"/>
      <c r="C15" s="320"/>
      <c r="D15" s="320"/>
      <c r="E15" s="320"/>
      <c r="F15" s="320"/>
      <c r="G15" s="320"/>
      <c r="H15" s="320"/>
      <c r="I15" s="320"/>
      <c r="J15" s="320"/>
      <c r="K15" s="320"/>
      <c r="L15" s="320"/>
      <c r="M15" s="320"/>
      <c r="N15" s="320"/>
    </row>
    <row r="16" spans="1:16" s="8" customFormat="1" ht="18">
      <c r="A16" s="55" t="s">
        <v>21</v>
      </c>
      <c r="B16" s="323" t="s">
        <v>171</v>
      </c>
      <c r="C16" s="324"/>
      <c r="D16" s="324"/>
      <c r="E16" s="324"/>
      <c r="F16" s="324"/>
      <c r="G16" s="324"/>
      <c r="H16" s="324"/>
      <c r="I16" s="324"/>
      <c r="J16" s="324"/>
      <c r="K16" s="324"/>
      <c r="L16" s="324"/>
      <c r="M16" s="324"/>
      <c r="N16" s="324"/>
      <c r="O16" s="18"/>
      <c r="P16" s="18"/>
    </row>
    <row r="17" spans="1:16" s="8" customFormat="1" ht="18">
      <c r="A17" s="55" t="s">
        <v>20</v>
      </c>
      <c r="B17" s="326" t="s">
        <v>49</v>
      </c>
      <c r="C17" s="326"/>
      <c r="D17" s="326"/>
      <c r="E17" s="326"/>
      <c r="F17" s="326"/>
      <c r="G17" s="326"/>
      <c r="H17" s="326"/>
      <c r="I17" s="326"/>
      <c r="J17" s="326"/>
      <c r="K17" s="326"/>
      <c r="L17" s="326"/>
      <c r="M17" s="326"/>
      <c r="N17" s="326"/>
      <c r="O17" s="18"/>
      <c r="P17" s="18"/>
    </row>
    <row r="18" spans="1:16" s="8" customFormat="1" ht="18">
      <c r="A18" s="55" t="s">
        <v>22</v>
      </c>
      <c r="B18" s="323" t="s">
        <v>172</v>
      </c>
      <c r="C18" s="324"/>
      <c r="D18" s="324"/>
      <c r="E18" s="324"/>
      <c r="F18" s="324"/>
      <c r="G18" s="324"/>
      <c r="H18" s="324"/>
      <c r="I18" s="324"/>
      <c r="J18" s="324"/>
      <c r="K18" s="324"/>
      <c r="L18" s="324"/>
      <c r="M18" s="324"/>
      <c r="N18" s="324"/>
      <c r="O18" s="18"/>
      <c r="P18" s="18"/>
    </row>
    <row r="19" spans="1:16" s="8" customFormat="1" ht="18">
      <c r="A19" s="55" t="s">
        <v>20</v>
      </c>
      <c r="B19" s="326" t="s">
        <v>50</v>
      </c>
      <c r="C19" s="326"/>
      <c r="D19" s="326"/>
      <c r="E19" s="326"/>
      <c r="F19" s="326"/>
      <c r="G19" s="326"/>
      <c r="H19" s="326"/>
      <c r="I19" s="326"/>
      <c r="J19" s="326"/>
      <c r="K19" s="326"/>
      <c r="L19" s="326"/>
      <c r="M19" s="326"/>
      <c r="N19" s="326"/>
      <c r="O19" s="18"/>
      <c r="P19" s="18"/>
    </row>
    <row r="20" spans="1:16" s="9" customFormat="1" ht="18.75" customHeight="1">
      <c r="A20" s="56" t="s">
        <v>23</v>
      </c>
      <c r="B20" s="313" t="s">
        <v>173</v>
      </c>
      <c r="C20" s="314"/>
      <c r="D20" s="314"/>
      <c r="E20" s="314"/>
      <c r="F20" s="314"/>
      <c r="G20" s="314"/>
      <c r="H20" s="314"/>
      <c r="I20" s="314"/>
      <c r="J20" s="314"/>
      <c r="K20" s="314"/>
      <c r="L20" s="314"/>
      <c r="M20" s="314"/>
      <c r="N20" s="314"/>
      <c r="O20" s="17"/>
      <c r="P20" s="17"/>
    </row>
    <row r="21" spans="1:16" s="9" customFormat="1" ht="21.75" customHeight="1">
      <c r="A21" s="56"/>
      <c r="B21" s="26" t="s">
        <v>83</v>
      </c>
      <c r="C21" s="88" t="s">
        <v>174</v>
      </c>
      <c r="D21" s="89"/>
      <c r="E21" s="89"/>
      <c r="F21" s="89"/>
      <c r="G21" s="89"/>
      <c r="H21" s="89"/>
      <c r="I21" s="89"/>
      <c r="J21" s="89"/>
      <c r="K21" s="89"/>
      <c r="L21" s="89"/>
      <c r="M21" s="89"/>
      <c r="N21" s="89"/>
      <c r="O21" s="19"/>
      <c r="P21" s="19"/>
    </row>
    <row r="22" spans="1:16" s="9" customFormat="1" ht="16.5" customHeight="1">
      <c r="A22" s="56"/>
      <c r="B22" s="1"/>
      <c r="C22" s="312" t="s">
        <v>25</v>
      </c>
      <c r="D22" s="312"/>
      <c r="E22" s="312"/>
      <c r="F22" s="312"/>
      <c r="G22" s="312"/>
      <c r="H22" s="312"/>
      <c r="I22" s="312"/>
      <c r="J22" s="312"/>
      <c r="K22" s="312"/>
      <c r="L22" s="312"/>
      <c r="M22" s="312"/>
      <c r="N22" s="312"/>
      <c r="O22" s="19"/>
      <c r="P22" s="19"/>
    </row>
    <row r="23" s="8" customFormat="1" ht="12" customHeight="1">
      <c r="A23" s="55" t="s">
        <v>24</v>
      </c>
    </row>
    <row r="24" spans="1:2" s="8" customFormat="1" ht="18">
      <c r="A24" s="55" t="s">
        <v>26</v>
      </c>
      <c r="B24" s="24" t="s">
        <v>225</v>
      </c>
    </row>
    <row r="25" spans="1:2" s="8" customFormat="1" ht="18">
      <c r="A25" s="55"/>
      <c r="B25" s="24" t="s">
        <v>216</v>
      </c>
    </row>
    <row r="26" spans="1:2" s="8" customFormat="1" ht="18">
      <c r="A26" s="55"/>
      <c r="B26" s="24" t="s">
        <v>224</v>
      </c>
    </row>
    <row r="27" s="8" customFormat="1" ht="14.25" customHeight="1">
      <c r="A27" s="55"/>
    </row>
    <row r="28" spans="1:16" s="8" customFormat="1" ht="18">
      <c r="A28" s="56" t="s">
        <v>27</v>
      </c>
      <c r="B28" s="325" t="s">
        <v>34</v>
      </c>
      <c r="C28" s="325"/>
      <c r="D28" s="325"/>
      <c r="E28" s="325"/>
      <c r="F28" s="325"/>
      <c r="G28" s="325"/>
      <c r="H28" s="325"/>
      <c r="I28" s="325"/>
      <c r="J28" s="325"/>
      <c r="K28" s="325"/>
      <c r="L28" s="325"/>
      <c r="M28" s="325"/>
      <c r="N28" s="325"/>
      <c r="O28" s="325"/>
      <c r="P28" s="325"/>
    </row>
    <row r="29" spans="1:16" s="8" customFormat="1" ht="18">
      <c r="A29" s="57"/>
      <c r="B29" s="325" t="s">
        <v>35</v>
      </c>
      <c r="C29" s="325"/>
      <c r="D29" s="325"/>
      <c r="E29" s="325"/>
      <c r="F29" s="325"/>
      <c r="G29" s="325"/>
      <c r="H29" s="325"/>
      <c r="I29" s="325"/>
      <c r="J29" s="325"/>
      <c r="K29" s="325"/>
      <c r="L29" s="325"/>
      <c r="M29" s="325"/>
      <c r="N29" s="325"/>
      <c r="O29" s="325"/>
      <c r="P29" s="325"/>
    </row>
    <row r="30" spans="1:16" s="8" customFormat="1" ht="18.75" customHeight="1">
      <c r="A30" s="57"/>
      <c r="B30" s="308" t="s">
        <v>175</v>
      </c>
      <c r="C30" s="325"/>
      <c r="D30" s="325"/>
      <c r="E30" s="325"/>
      <c r="F30" s="325"/>
      <c r="G30" s="325"/>
      <c r="H30" s="325"/>
      <c r="I30" s="325"/>
      <c r="J30" s="325"/>
      <c r="K30" s="325"/>
      <c r="L30" s="325"/>
      <c r="M30" s="325"/>
      <c r="N30" s="325"/>
      <c r="O30" s="325"/>
      <c r="P30" s="325"/>
    </row>
    <row r="31" spans="1:16" s="8" customFormat="1" ht="18.75" customHeight="1">
      <c r="A31" s="57"/>
      <c r="B31" s="308" t="s">
        <v>100</v>
      </c>
      <c r="C31" s="325"/>
      <c r="D31" s="325"/>
      <c r="E31" s="325"/>
      <c r="F31" s="325"/>
      <c r="G31" s="325"/>
      <c r="H31" s="325"/>
      <c r="I31" s="325"/>
      <c r="J31" s="325"/>
      <c r="K31" s="325"/>
      <c r="L31" s="325"/>
      <c r="M31" s="325"/>
      <c r="N31" s="325"/>
      <c r="O31" s="325"/>
      <c r="P31" s="325"/>
    </row>
    <row r="32" spans="1:16" s="8" customFormat="1" ht="18">
      <c r="A32" s="57"/>
      <c r="B32" s="321" t="s">
        <v>201</v>
      </c>
      <c r="C32" s="322"/>
      <c r="D32" s="322"/>
      <c r="E32" s="322"/>
      <c r="F32" s="322"/>
      <c r="G32" s="322"/>
      <c r="H32" s="322"/>
      <c r="I32" s="322"/>
      <c r="J32" s="322"/>
      <c r="K32" s="322"/>
      <c r="L32" s="322"/>
      <c r="M32" s="322"/>
      <c r="N32" s="322"/>
      <c r="O32" s="12"/>
      <c r="P32" s="12"/>
    </row>
    <row r="33" spans="1:16" s="24" customFormat="1" ht="18">
      <c r="A33" s="58"/>
      <c r="B33" s="308" t="s">
        <v>84</v>
      </c>
      <c r="C33" s="308"/>
      <c r="D33" s="308"/>
      <c r="E33" s="308"/>
      <c r="F33" s="308"/>
      <c r="G33" s="308"/>
      <c r="H33" s="308"/>
      <c r="I33" s="308"/>
      <c r="J33" s="308"/>
      <c r="K33" s="308"/>
      <c r="L33" s="308"/>
      <c r="M33" s="308"/>
      <c r="N33" s="308"/>
      <c r="O33" s="27"/>
      <c r="P33" s="27"/>
    </row>
    <row r="34" spans="1:16" s="8" customFormat="1" ht="18">
      <c r="A34" s="59"/>
      <c r="B34" s="308" t="s">
        <v>85</v>
      </c>
      <c r="C34" s="325"/>
      <c r="D34" s="325"/>
      <c r="E34" s="325"/>
      <c r="F34" s="325"/>
      <c r="G34" s="325"/>
      <c r="H34" s="325"/>
      <c r="I34" s="325"/>
      <c r="J34" s="325"/>
      <c r="K34" s="325"/>
      <c r="L34" s="325"/>
      <c r="M34" s="325"/>
      <c r="N34" s="325"/>
      <c r="O34" s="325"/>
      <c r="P34" s="325"/>
    </row>
    <row r="35" spans="1:16" s="8" customFormat="1" ht="18.75" customHeight="1">
      <c r="A35" s="59"/>
      <c r="B35" s="308" t="s">
        <v>176</v>
      </c>
      <c r="C35" s="309"/>
      <c r="D35" s="309"/>
      <c r="E35" s="309"/>
      <c r="F35" s="309"/>
      <c r="G35" s="309"/>
      <c r="H35" s="309"/>
      <c r="I35" s="309"/>
      <c r="J35" s="309"/>
      <c r="K35" s="309"/>
      <c r="L35" s="309"/>
      <c r="M35" s="309"/>
      <c r="N35" s="309"/>
      <c r="O35" s="12"/>
      <c r="P35" s="12"/>
    </row>
    <row r="36" spans="1:16" s="8" customFormat="1" ht="39.75" customHeight="1">
      <c r="A36" s="59"/>
      <c r="B36" s="308" t="s">
        <v>203</v>
      </c>
      <c r="C36" s="308"/>
      <c r="D36" s="308"/>
      <c r="E36" s="308"/>
      <c r="F36" s="308"/>
      <c r="G36" s="308"/>
      <c r="H36" s="308"/>
      <c r="I36" s="308"/>
      <c r="J36" s="308"/>
      <c r="K36" s="308"/>
      <c r="L36" s="308"/>
      <c r="M36" s="308"/>
      <c r="N36" s="308"/>
      <c r="O36" s="12"/>
      <c r="P36" s="12"/>
    </row>
    <row r="37" spans="1:16" s="8" customFormat="1" ht="18">
      <c r="A37" s="59"/>
      <c r="F37" s="3"/>
      <c r="G37" s="3"/>
      <c r="H37" s="3"/>
      <c r="I37" s="3"/>
      <c r="J37" s="3"/>
      <c r="K37" s="3"/>
      <c r="L37" s="3"/>
      <c r="M37" s="3"/>
      <c r="N37" s="3"/>
      <c r="O37" s="3"/>
      <c r="P37" s="3"/>
    </row>
    <row r="38" spans="1:14" s="8" customFormat="1" ht="18">
      <c r="A38" s="56" t="s">
        <v>28</v>
      </c>
      <c r="B38" s="9" t="s">
        <v>55</v>
      </c>
      <c r="C38" s="310" t="s">
        <v>177</v>
      </c>
      <c r="D38" s="311"/>
      <c r="E38" s="311"/>
      <c r="F38" s="311"/>
      <c r="G38" s="311"/>
      <c r="H38" s="311"/>
      <c r="I38" s="311"/>
      <c r="J38" s="311"/>
      <c r="K38" s="311"/>
      <c r="L38" s="311"/>
      <c r="M38" s="311"/>
      <c r="N38" s="311"/>
    </row>
    <row r="39" spans="1:14" s="8" customFormat="1" ht="45" customHeight="1">
      <c r="A39" s="56"/>
      <c r="B39" s="9"/>
      <c r="C39" s="310" t="s">
        <v>178</v>
      </c>
      <c r="D39" s="310"/>
      <c r="E39" s="310"/>
      <c r="F39" s="310"/>
      <c r="G39" s="310"/>
      <c r="H39" s="310"/>
      <c r="I39" s="310"/>
      <c r="J39" s="310"/>
      <c r="K39" s="310"/>
      <c r="L39" s="310"/>
      <c r="M39" s="310"/>
      <c r="N39" s="310"/>
    </row>
    <row r="40" s="8" customFormat="1" ht="18">
      <c r="A40" s="59"/>
    </row>
    <row r="41" spans="1:2" s="8" customFormat="1" ht="18">
      <c r="A41" s="55" t="s">
        <v>29</v>
      </c>
      <c r="B41" s="8" t="s">
        <v>62</v>
      </c>
    </row>
    <row r="42" spans="1:14" s="8" customFormat="1" ht="18">
      <c r="A42" s="330" t="s">
        <v>3</v>
      </c>
      <c r="B42" s="291" t="s">
        <v>63</v>
      </c>
      <c r="C42" s="291" t="s">
        <v>86</v>
      </c>
      <c r="D42" s="292"/>
      <c r="E42" s="292"/>
      <c r="F42" s="292" t="s">
        <v>64</v>
      </c>
      <c r="G42" s="292"/>
      <c r="H42" s="292"/>
      <c r="I42" s="292"/>
      <c r="J42" s="292"/>
      <c r="K42" s="292"/>
      <c r="L42" s="292"/>
      <c r="M42" s="292"/>
      <c r="N42" s="292"/>
    </row>
    <row r="43" spans="1:14" s="8" customFormat="1" ht="18">
      <c r="A43" s="330"/>
      <c r="B43" s="292"/>
      <c r="C43" s="292"/>
      <c r="D43" s="292"/>
      <c r="E43" s="292"/>
      <c r="F43" s="292"/>
      <c r="G43" s="292"/>
      <c r="H43" s="292"/>
      <c r="I43" s="292"/>
      <c r="J43" s="292"/>
      <c r="K43" s="292"/>
      <c r="L43" s="292"/>
      <c r="M43" s="292"/>
      <c r="N43" s="292"/>
    </row>
    <row r="44" spans="1:14" s="8" customFormat="1" ht="40.5" customHeight="1">
      <c r="A44" s="61">
        <v>1</v>
      </c>
      <c r="B44" s="64" t="s">
        <v>179</v>
      </c>
      <c r="C44" s="332">
        <v>1020</v>
      </c>
      <c r="D44" s="332"/>
      <c r="E44" s="332"/>
      <c r="F44" s="333" t="s">
        <v>101</v>
      </c>
      <c r="G44" s="334"/>
      <c r="H44" s="334"/>
      <c r="I44" s="334"/>
      <c r="J44" s="334"/>
      <c r="K44" s="334"/>
      <c r="L44" s="334"/>
      <c r="M44" s="334"/>
      <c r="N44" s="335"/>
    </row>
    <row r="45" s="10" customFormat="1" ht="15">
      <c r="A45" s="62"/>
    </row>
    <row r="46" spans="1:2" s="8" customFormat="1" ht="18">
      <c r="A46" s="55" t="s">
        <v>30</v>
      </c>
      <c r="B46" s="8" t="s">
        <v>65</v>
      </c>
    </row>
    <row r="47" spans="1:13" s="8" customFormat="1" ht="18">
      <c r="A47" s="55"/>
      <c r="M47" s="8" t="s">
        <v>39</v>
      </c>
    </row>
    <row r="48" spans="1:14" s="38" customFormat="1" ht="48.75" customHeight="1">
      <c r="A48" s="63" t="s">
        <v>3</v>
      </c>
      <c r="B48" s="37" t="s">
        <v>63</v>
      </c>
      <c r="C48" s="315" t="s">
        <v>86</v>
      </c>
      <c r="D48" s="316"/>
      <c r="E48" s="288" t="s">
        <v>89</v>
      </c>
      <c r="F48" s="317"/>
      <c r="G48" s="317"/>
      <c r="H48" s="318"/>
      <c r="I48" s="315" t="s">
        <v>88</v>
      </c>
      <c r="J48" s="316"/>
      <c r="K48" s="315" t="s">
        <v>87</v>
      </c>
      <c r="L48" s="316"/>
      <c r="M48" s="315" t="s">
        <v>90</v>
      </c>
      <c r="N48" s="316"/>
    </row>
    <row r="49" spans="1:14" s="33" customFormat="1" ht="15">
      <c r="A49" s="35">
        <v>1</v>
      </c>
      <c r="B49" s="34">
        <v>2</v>
      </c>
      <c r="C49" s="213">
        <v>3</v>
      </c>
      <c r="D49" s="215"/>
      <c r="E49" s="213">
        <v>4</v>
      </c>
      <c r="F49" s="214"/>
      <c r="G49" s="214"/>
      <c r="H49" s="215"/>
      <c r="I49" s="213">
        <v>5</v>
      </c>
      <c r="J49" s="215"/>
      <c r="K49" s="213">
        <v>6</v>
      </c>
      <c r="L49" s="215"/>
      <c r="M49" s="213">
        <v>7</v>
      </c>
      <c r="N49" s="215"/>
    </row>
    <row r="50" spans="1:14" s="33" customFormat="1" ht="15">
      <c r="A50" s="35"/>
      <c r="B50" s="34"/>
      <c r="C50" s="213"/>
      <c r="D50" s="215"/>
      <c r="E50" s="207" t="s">
        <v>143</v>
      </c>
      <c r="F50" s="208"/>
      <c r="G50" s="208"/>
      <c r="H50" s="209"/>
      <c r="I50" s="77"/>
      <c r="J50" s="78"/>
      <c r="K50" s="77"/>
      <c r="L50" s="78"/>
      <c r="M50" s="77"/>
      <c r="N50" s="78"/>
    </row>
    <row r="51" spans="1:14" s="10" customFormat="1" ht="48" customHeight="1">
      <c r="A51" s="64">
        <v>1</v>
      </c>
      <c r="B51" s="64" t="s">
        <v>179</v>
      </c>
      <c r="C51" s="229">
        <v>1020</v>
      </c>
      <c r="D51" s="230"/>
      <c r="E51" s="180" t="s">
        <v>101</v>
      </c>
      <c r="F51" s="181"/>
      <c r="G51" s="181"/>
      <c r="H51" s="182"/>
      <c r="I51" s="231">
        <f>I53+I55+I57+I59</f>
        <v>9362.828</v>
      </c>
      <c r="J51" s="232"/>
      <c r="K51" s="231">
        <f>K53+K55+K57+K59</f>
        <v>692.901</v>
      </c>
      <c r="L51" s="232"/>
      <c r="M51" s="231">
        <f>M53+M55+M57+M59</f>
        <v>10055.729</v>
      </c>
      <c r="N51" s="232"/>
    </row>
    <row r="52" spans="1:14" s="10" customFormat="1" ht="18">
      <c r="A52" s="64"/>
      <c r="B52" s="25"/>
      <c r="C52" s="79"/>
      <c r="D52" s="80"/>
      <c r="E52" s="207" t="s">
        <v>40</v>
      </c>
      <c r="F52" s="208"/>
      <c r="G52" s="208"/>
      <c r="H52" s="209"/>
      <c r="I52" s="90"/>
      <c r="J52" s="91"/>
      <c r="K52" s="90"/>
      <c r="L52" s="91"/>
      <c r="M52" s="90"/>
      <c r="N52" s="91"/>
    </row>
    <row r="53" spans="1:14" s="33" customFormat="1" ht="63.75" customHeight="1">
      <c r="A53" s="65"/>
      <c r="B53" s="43"/>
      <c r="C53" s="229"/>
      <c r="D53" s="230"/>
      <c r="E53" s="180" t="s">
        <v>102</v>
      </c>
      <c r="F53" s="181"/>
      <c r="G53" s="181"/>
      <c r="H53" s="182"/>
      <c r="I53" s="231">
        <f>9003.829-34.913</f>
        <v>8968.916</v>
      </c>
      <c r="J53" s="232"/>
      <c r="K53" s="231">
        <f>600.919+8.5+50-1.273-8.5</f>
        <v>649.646</v>
      </c>
      <c r="L53" s="232"/>
      <c r="M53" s="231">
        <f>I53+K53</f>
        <v>9618.562</v>
      </c>
      <c r="N53" s="232"/>
    </row>
    <row r="54" spans="1:14" s="10" customFormat="1" ht="18">
      <c r="A54" s="64"/>
      <c r="B54" s="25"/>
      <c r="C54" s="79"/>
      <c r="D54" s="80"/>
      <c r="E54" s="207" t="s">
        <v>41</v>
      </c>
      <c r="F54" s="208"/>
      <c r="G54" s="208"/>
      <c r="H54" s="209"/>
      <c r="I54" s="90"/>
      <c r="J54" s="91"/>
      <c r="K54" s="90"/>
      <c r="L54" s="91"/>
      <c r="M54" s="90"/>
      <c r="N54" s="91"/>
    </row>
    <row r="55" spans="1:14" s="33" customFormat="1" ht="18">
      <c r="A55" s="65"/>
      <c r="B55" s="43"/>
      <c r="C55" s="229"/>
      <c r="D55" s="230"/>
      <c r="E55" s="180" t="s">
        <v>117</v>
      </c>
      <c r="F55" s="181"/>
      <c r="G55" s="181"/>
      <c r="H55" s="182"/>
      <c r="I55" s="231">
        <f>307.071-8.5+34.913</f>
        <v>333.48400000000004</v>
      </c>
      <c r="J55" s="232"/>
      <c r="K55" s="231">
        <f>4.536+1.273</f>
        <v>5.808999999999999</v>
      </c>
      <c r="L55" s="232"/>
      <c r="M55" s="231">
        <f>I55+K55</f>
        <v>339.29300000000006</v>
      </c>
      <c r="N55" s="232"/>
    </row>
    <row r="56" spans="1:14" s="10" customFormat="1" ht="18">
      <c r="A56" s="64"/>
      <c r="B56" s="25"/>
      <c r="C56" s="79"/>
      <c r="D56" s="80"/>
      <c r="E56" s="207" t="s">
        <v>180</v>
      </c>
      <c r="F56" s="208"/>
      <c r="G56" s="208"/>
      <c r="H56" s="209"/>
      <c r="I56" s="90"/>
      <c r="J56" s="91"/>
      <c r="K56" s="90"/>
      <c r="L56" s="91"/>
      <c r="M56" s="90"/>
      <c r="N56" s="91"/>
    </row>
    <row r="57" spans="1:14" s="33" customFormat="1" ht="54" customHeight="1">
      <c r="A57" s="65"/>
      <c r="B57" s="43"/>
      <c r="C57" s="229"/>
      <c r="D57" s="230"/>
      <c r="E57" s="180" t="s">
        <v>204</v>
      </c>
      <c r="F57" s="181"/>
      <c r="G57" s="181"/>
      <c r="H57" s="182"/>
      <c r="I57" s="231">
        <v>56.928</v>
      </c>
      <c r="J57" s="232"/>
      <c r="K57" s="231">
        <v>37.446</v>
      </c>
      <c r="L57" s="232"/>
      <c r="M57" s="231">
        <f>I57+K57</f>
        <v>94.374</v>
      </c>
      <c r="N57" s="232"/>
    </row>
    <row r="58" spans="1:14" s="10" customFormat="1" ht="18">
      <c r="A58" s="64"/>
      <c r="B58" s="25"/>
      <c r="C58" s="79"/>
      <c r="D58" s="80"/>
      <c r="E58" s="207" t="s">
        <v>200</v>
      </c>
      <c r="F58" s="208"/>
      <c r="G58" s="208"/>
      <c r="H58" s="209"/>
      <c r="I58" s="90"/>
      <c r="J58" s="91"/>
      <c r="K58" s="90"/>
      <c r="L58" s="91"/>
      <c r="M58" s="90"/>
      <c r="N58" s="91"/>
    </row>
    <row r="59" spans="1:14" s="33" customFormat="1" ht="33.75" customHeight="1">
      <c r="A59" s="65"/>
      <c r="B59" s="43"/>
      <c r="C59" s="229"/>
      <c r="D59" s="230"/>
      <c r="E59" s="180" t="s">
        <v>202</v>
      </c>
      <c r="F59" s="181"/>
      <c r="G59" s="181"/>
      <c r="H59" s="182"/>
      <c r="I59" s="231">
        <v>3.5</v>
      </c>
      <c r="J59" s="232"/>
      <c r="K59" s="231">
        <f>63-63</f>
        <v>0</v>
      </c>
      <c r="L59" s="232"/>
      <c r="M59" s="231">
        <f>I59+K59</f>
        <v>3.5</v>
      </c>
      <c r="N59" s="232"/>
    </row>
    <row r="60" spans="1:14" s="33" customFormat="1" ht="18">
      <c r="A60" s="65"/>
      <c r="B60" s="43"/>
      <c r="C60" s="229"/>
      <c r="D60" s="230"/>
      <c r="E60" s="207" t="s">
        <v>74</v>
      </c>
      <c r="F60" s="208"/>
      <c r="G60" s="208"/>
      <c r="H60" s="209"/>
      <c r="I60" s="231">
        <f>I51</f>
        <v>9362.828</v>
      </c>
      <c r="J60" s="232"/>
      <c r="K60" s="231">
        <f>K51</f>
        <v>692.901</v>
      </c>
      <c r="L60" s="232"/>
      <c r="M60" s="231">
        <f>M51</f>
        <v>10055.729</v>
      </c>
      <c r="N60" s="232"/>
    </row>
    <row r="61" s="10" customFormat="1" ht="15">
      <c r="A61" s="62"/>
    </row>
    <row r="62" spans="1:2" s="8" customFormat="1" ht="18">
      <c r="A62" s="55" t="s">
        <v>36</v>
      </c>
      <c r="B62" s="24" t="s">
        <v>91</v>
      </c>
    </row>
    <row r="63" spans="1:10" s="8" customFormat="1" ht="18">
      <c r="A63" s="55"/>
      <c r="J63" s="8" t="s">
        <v>39</v>
      </c>
    </row>
    <row r="64" spans="1:14" s="22" customFormat="1" ht="46.5" customHeight="1">
      <c r="A64" s="291" t="s">
        <v>92</v>
      </c>
      <c r="B64" s="291"/>
      <c r="C64" s="285" t="s">
        <v>63</v>
      </c>
      <c r="D64" s="378"/>
      <c r="E64" s="315" t="s">
        <v>88</v>
      </c>
      <c r="F64" s="316"/>
      <c r="G64" s="315" t="s">
        <v>87</v>
      </c>
      <c r="H64" s="316"/>
      <c r="I64" s="315" t="s">
        <v>90</v>
      </c>
      <c r="J64" s="316"/>
      <c r="K64" s="39"/>
      <c r="L64" s="39"/>
      <c r="M64" s="39"/>
      <c r="N64" s="39"/>
    </row>
    <row r="65" spans="1:14" s="33" customFormat="1" ht="15">
      <c r="A65" s="285">
        <v>1</v>
      </c>
      <c r="B65" s="286"/>
      <c r="C65" s="213">
        <v>2</v>
      </c>
      <c r="D65" s="215"/>
      <c r="E65" s="213">
        <v>3</v>
      </c>
      <c r="F65" s="215"/>
      <c r="G65" s="213">
        <v>4</v>
      </c>
      <c r="H65" s="215"/>
      <c r="I65" s="213">
        <v>5</v>
      </c>
      <c r="J65" s="215"/>
      <c r="K65" s="282"/>
      <c r="L65" s="282"/>
      <c r="M65" s="282"/>
      <c r="N65" s="282"/>
    </row>
    <row r="66" spans="1:14" s="33" customFormat="1" ht="19.5" customHeight="1">
      <c r="A66" s="283" t="s">
        <v>98</v>
      </c>
      <c r="B66" s="284"/>
      <c r="C66" s="229" t="s">
        <v>47</v>
      </c>
      <c r="D66" s="230"/>
      <c r="E66" s="229" t="s">
        <v>47</v>
      </c>
      <c r="F66" s="230"/>
      <c r="G66" s="229" t="s">
        <v>47</v>
      </c>
      <c r="H66" s="230"/>
      <c r="I66" s="229" t="s">
        <v>47</v>
      </c>
      <c r="J66" s="230"/>
      <c r="K66" s="281"/>
      <c r="L66" s="281"/>
      <c r="M66" s="281"/>
      <c r="N66" s="281"/>
    </row>
    <row r="67" spans="1:14" s="33" customFormat="1" ht="19.5" customHeight="1">
      <c r="A67" s="283" t="s">
        <v>68</v>
      </c>
      <c r="B67" s="284"/>
      <c r="C67" s="229" t="s">
        <v>47</v>
      </c>
      <c r="D67" s="230"/>
      <c r="E67" s="229" t="s">
        <v>47</v>
      </c>
      <c r="F67" s="230"/>
      <c r="G67" s="229" t="s">
        <v>47</v>
      </c>
      <c r="H67" s="230"/>
      <c r="I67" s="229" t="s">
        <v>47</v>
      </c>
      <c r="J67" s="230"/>
      <c r="K67" s="281"/>
      <c r="L67" s="281"/>
      <c r="M67" s="281"/>
      <c r="N67" s="281"/>
    </row>
    <row r="68" spans="1:14" s="33" customFormat="1" ht="19.5" customHeight="1">
      <c r="A68" s="283" t="s">
        <v>73</v>
      </c>
      <c r="B68" s="284"/>
      <c r="C68" s="229" t="s">
        <v>47</v>
      </c>
      <c r="D68" s="230"/>
      <c r="E68" s="229" t="s">
        <v>47</v>
      </c>
      <c r="F68" s="230"/>
      <c r="G68" s="229" t="s">
        <v>47</v>
      </c>
      <c r="H68" s="230"/>
      <c r="I68" s="229" t="s">
        <v>47</v>
      </c>
      <c r="J68" s="230"/>
      <c r="K68" s="281"/>
      <c r="L68" s="281"/>
      <c r="M68" s="281"/>
      <c r="N68" s="281"/>
    </row>
    <row r="69" spans="1:14" s="33" customFormat="1" ht="19.5" customHeight="1">
      <c r="A69" s="283" t="s">
        <v>42</v>
      </c>
      <c r="B69" s="284"/>
      <c r="C69" s="229" t="s">
        <v>47</v>
      </c>
      <c r="D69" s="230"/>
      <c r="E69" s="229" t="s">
        <v>47</v>
      </c>
      <c r="F69" s="230"/>
      <c r="G69" s="229" t="s">
        <v>47</v>
      </c>
      <c r="H69" s="230"/>
      <c r="I69" s="229" t="s">
        <v>47</v>
      </c>
      <c r="J69" s="230"/>
      <c r="K69" s="281"/>
      <c r="L69" s="281"/>
      <c r="M69" s="281"/>
      <c r="N69" s="281"/>
    </row>
    <row r="70" spans="1:14" s="10" customFormat="1" ht="19.5" customHeight="1">
      <c r="A70" s="283" t="s">
        <v>74</v>
      </c>
      <c r="B70" s="293"/>
      <c r="C70" s="351" t="s">
        <v>47</v>
      </c>
      <c r="D70" s="352"/>
      <c r="E70" s="351" t="s">
        <v>47</v>
      </c>
      <c r="F70" s="352"/>
      <c r="G70" s="351" t="s">
        <v>47</v>
      </c>
      <c r="H70" s="352"/>
      <c r="I70" s="351" t="s">
        <v>47</v>
      </c>
      <c r="J70" s="352"/>
      <c r="K70" s="331"/>
      <c r="L70" s="331"/>
      <c r="M70" s="331"/>
      <c r="N70" s="331"/>
    </row>
    <row r="71" spans="1:14" s="10" customFormat="1" ht="18">
      <c r="A71" s="66"/>
      <c r="B71" s="13"/>
      <c r="C71" s="14"/>
      <c r="D71" s="14"/>
      <c r="E71" s="14"/>
      <c r="F71" s="14"/>
      <c r="G71" s="14"/>
      <c r="H71" s="14"/>
      <c r="I71" s="14"/>
      <c r="J71" s="14"/>
      <c r="L71" s="14"/>
      <c r="M71" s="14"/>
      <c r="N71" s="14"/>
    </row>
    <row r="72" spans="1:2" s="8" customFormat="1" ht="18">
      <c r="A72" s="55" t="s">
        <v>37</v>
      </c>
      <c r="B72" s="8" t="s">
        <v>66</v>
      </c>
    </row>
    <row r="73" s="8" customFormat="1" ht="18">
      <c r="A73" s="55"/>
    </row>
    <row r="74" spans="1:15" s="22" customFormat="1" ht="18">
      <c r="A74" s="60" t="s">
        <v>3</v>
      </c>
      <c r="B74" s="37" t="s">
        <v>63</v>
      </c>
      <c r="C74" s="288" t="s">
        <v>94</v>
      </c>
      <c r="D74" s="289"/>
      <c r="E74" s="290"/>
      <c r="F74" s="346" t="s">
        <v>18</v>
      </c>
      <c r="G74" s="289"/>
      <c r="H74" s="290"/>
      <c r="I74" s="291" t="s">
        <v>19</v>
      </c>
      <c r="J74" s="292"/>
      <c r="K74" s="292"/>
      <c r="L74" s="291" t="s">
        <v>93</v>
      </c>
      <c r="M74" s="292"/>
      <c r="N74" s="292"/>
      <c r="O74" s="21"/>
    </row>
    <row r="75" spans="1:15" s="94" customFormat="1" ht="13.5">
      <c r="A75" s="92">
        <v>1</v>
      </c>
      <c r="B75" s="40">
        <v>2</v>
      </c>
      <c r="C75" s="347">
        <v>3</v>
      </c>
      <c r="D75" s="348"/>
      <c r="E75" s="349"/>
      <c r="F75" s="251">
        <v>4</v>
      </c>
      <c r="G75" s="251"/>
      <c r="H75" s="251"/>
      <c r="I75" s="251">
        <v>5</v>
      </c>
      <c r="J75" s="251"/>
      <c r="K75" s="251"/>
      <c r="L75" s="251">
        <v>6</v>
      </c>
      <c r="M75" s="251"/>
      <c r="N75" s="251"/>
      <c r="O75" s="93"/>
    </row>
    <row r="76" spans="1:15" s="42" customFormat="1" ht="15.75" customHeight="1">
      <c r="A76" s="371"/>
      <c r="B76" s="375" t="s">
        <v>179</v>
      </c>
      <c r="C76" s="350" t="s">
        <v>143</v>
      </c>
      <c r="D76" s="350"/>
      <c r="E76" s="350"/>
      <c r="F76" s="340"/>
      <c r="G76" s="340"/>
      <c r="H76" s="340"/>
      <c r="I76" s="340"/>
      <c r="J76" s="340"/>
      <c r="K76" s="340"/>
      <c r="L76" s="336"/>
      <c r="M76" s="336"/>
      <c r="N76" s="336"/>
      <c r="O76" s="41"/>
    </row>
    <row r="77" spans="1:15" s="42" customFormat="1" ht="69.75" customHeight="1">
      <c r="A77" s="372"/>
      <c r="B77" s="376"/>
      <c r="C77" s="283" t="s">
        <v>101</v>
      </c>
      <c r="D77" s="374"/>
      <c r="E77" s="284"/>
      <c r="F77" s="225" t="s">
        <v>80</v>
      </c>
      <c r="G77" s="267"/>
      <c r="H77" s="268"/>
      <c r="I77" s="239" t="s">
        <v>206</v>
      </c>
      <c r="J77" s="240"/>
      <c r="K77" s="241"/>
      <c r="L77" s="337">
        <f>M60</f>
        <v>10055.729</v>
      </c>
      <c r="M77" s="338"/>
      <c r="N77" s="339"/>
      <c r="O77" s="41"/>
    </row>
    <row r="78" spans="1:15" s="99" customFormat="1" ht="15.75">
      <c r="A78" s="372"/>
      <c r="B78" s="376"/>
      <c r="C78" s="261" t="s">
        <v>40</v>
      </c>
      <c r="D78" s="262"/>
      <c r="E78" s="262"/>
      <c r="F78" s="368"/>
      <c r="G78" s="369"/>
      <c r="H78" s="370"/>
      <c r="I78" s="242"/>
      <c r="J78" s="243"/>
      <c r="K78" s="244"/>
      <c r="L78" s="379"/>
      <c r="M78" s="379"/>
      <c r="N78" s="379"/>
      <c r="O78" s="98"/>
    </row>
    <row r="79" spans="1:15" s="33" customFormat="1" ht="99.75" customHeight="1">
      <c r="A79" s="373"/>
      <c r="B79" s="377"/>
      <c r="C79" s="283" t="s">
        <v>102</v>
      </c>
      <c r="D79" s="374"/>
      <c r="E79" s="374"/>
      <c r="F79" s="225" t="s">
        <v>80</v>
      </c>
      <c r="G79" s="226"/>
      <c r="H79" s="227"/>
      <c r="I79" s="245"/>
      <c r="J79" s="246"/>
      <c r="K79" s="247"/>
      <c r="L79" s="228">
        <f>M53</f>
        <v>9618.562</v>
      </c>
      <c r="M79" s="228"/>
      <c r="N79" s="228"/>
      <c r="O79" s="41"/>
    </row>
    <row r="80" spans="1:15" s="33" customFormat="1" ht="15">
      <c r="A80" s="68" t="s">
        <v>147</v>
      </c>
      <c r="B80" s="45"/>
      <c r="C80" s="207" t="s">
        <v>6</v>
      </c>
      <c r="D80" s="208"/>
      <c r="E80" s="209"/>
      <c r="F80" s="340"/>
      <c r="G80" s="340"/>
      <c r="H80" s="340"/>
      <c r="I80" s="340"/>
      <c r="J80" s="340"/>
      <c r="K80" s="340"/>
      <c r="L80" s="340"/>
      <c r="M80" s="340"/>
      <c r="N80" s="340"/>
      <c r="O80" s="41"/>
    </row>
    <row r="81" spans="1:15" s="33" customFormat="1" ht="118.5" customHeight="1">
      <c r="A81" s="67"/>
      <c r="B81" s="45"/>
      <c r="C81" s="255" t="s">
        <v>108</v>
      </c>
      <c r="D81" s="256"/>
      <c r="E81" s="257"/>
      <c r="F81" s="213" t="s">
        <v>103</v>
      </c>
      <c r="G81" s="214"/>
      <c r="H81" s="215"/>
      <c r="I81" s="239" t="s">
        <v>104</v>
      </c>
      <c r="J81" s="240"/>
      <c r="K81" s="241"/>
      <c r="L81" s="213">
        <v>1</v>
      </c>
      <c r="M81" s="214"/>
      <c r="N81" s="215"/>
      <c r="O81" s="47"/>
    </row>
    <row r="82" spans="1:15" s="33" customFormat="1" ht="80.25" customHeight="1">
      <c r="A82" s="67"/>
      <c r="B82" s="45"/>
      <c r="C82" s="255" t="s">
        <v>107</v>
      </c>
      <c r="D82" s="256"/>
      <c r="E82" s="257"/>
      <c r="F82" s="213" t="s">
        <v>103</v>
      </c>
      <c r="G82" s="214"/>
      <c r="H82" s="215"/>
      <c r="I82" s="239" t="s">
        <v>105</v>
      </c>
      <c r="J82" s="240"/>
      <c r="K82" s="241"/>
      <c r="L82" s="213">
        <v>3</v>
      </c>
      <c r="M82" s="214"/>
      <c r="N82" s="215"/>
      <c r="O82" s="47"/>
    </row>
    <row r="83" spans="1:15" s="33" customFormat="1" ht="51" customHeight="1">
      <c r="A83" s="67"/>
      <c r="B83" s="45"/>
      <c r="C83" s="255" t="s">
        <v>106</v>
      </c>
      <c r="D83" s="256"/>
      <c r="E83" s="257"/>
      <c r="F83" s="213" t="s">
        <v>103</v>
      </c>
      <c r="G83" s="214"/>
      <c r="H83" s="215"/>
      <c r="I83" s="269" t="s">
        <v>183</v>
      </c>
      <c r="J83" s="270"/>
      <c r="K83" s="271"/>
      <c r="L83" s="225">
        <v>158</v>
      </c>
      <c r="M83" s="267"/>
      <c r="N83" s="268"/>
      <c r="O83" s="47"/>
    </row>
    <row r="84" spans="1:15" s="33" customFormat="1" ht="15">
      <c r="A84" s="67"/>
      <c r="B84" s="45"/>
      <c r="C84" s="255" t="s">
        <v>109</v>
      </c>
      <c r="D84" s="256"/>
      <c r="E84" s="257"/>
      <c r="F84" s="213"/>
      <c r="G84" s="214"/>
      <c r="H84" s="215"/>
      <c r="I84" s="272"/>
      <c r="J84" s="273"/>
      <c r="K84" s="274"/>
      <c r="L84" s="225"/>
      <c r="M84" s="267"/>
      <c r="N84" s="268"/>
      <c r="O84" s="47"/>
    </row>
    <row r="85" spans="1:15" s="33" customFormat="1" ht="65.25" customHeight="1">
      <c r="A85" s="67"/>
      <c r="B85" s="45"/>
      <c r="C85" s="278" t="s">
        <v>116</v>
      </c>
      <c r="D85" s="279"/>
      <c r="E85" s="280"/>
      <c r="F85" s="213" t="s">
        <v>103</v>
      </c>
      <c r="G85" s="214"/>
      <c r="H85" s="215"/>
      <c r="I85" s="272"/>
      <c r="J85" s="273"/>
      <c r="K85" s="274"/>
      <c r="L85" s="225">
        <v>139.5</v>
      </c>
      <c r="M85" s="267"/>
      <c r="N85" s="268"/>
      <c r="O85" s="47"/>
    </row>
    <row r="86" spans="1:15" s="33" customFormat="1" ht="15">
      <c r="A86" s="67" t="s">
        <v>146</v>
      </c>
      <c r="B86" s="45"/>
      <c r="C86" s="207" t="s">
        <v>7</v>
      </c>
      <c r="D86" s="208"/>
      <c r="E86" s="209"/>
      <c r="F86" s="210"/>
      <c r="G86" s="211"/>
      <c r="H86" s="212"/>
      <c r="I86" s="213"/>
      <c r="J86" s="214"/>
      <c r="K86" s="215"/>
      <c r="L86" s="225"/>
      <c r="M86" s="267"/>
      <c r="N86" s="268"/>
      <c r="O86" s="47"/>
    </row>
    <row r="87" spans="1:15" s="33" customFormat="1" ht="37.5" customHeight="1">
      <c r="A87" s="67"/>
      <c r="B87" s="49"/>
      <c r="C87" s="275" t="s">
        <v>110</v>
      </c>
      <c r="D87" s="276"/>
      <c r="E87" s="277"/>
      <c r="F87" s="213" t="s">
        <v>48</v>
      </c>
      <c r="G87" s="214"/>
      <c r="H87" s="215"/>
      <c r="I87" s="269" t="s">
        <v>184</v>
      </c>
      <c r="J87" s="270"/>
      <c r="K87" s="271"/>
      <c r="L87" s="248">
        <v>3285</v>
      </c>
      <c r="M87" s="249"/>
      <c r="N87" s="250"/>
      <c r="O87" s="47"/>
    </row>
    <row r="88" spans="1:15" s="33" customFormat="1" ht="15">
      <c r="A88" s="67"/>
      <c r="B88" s="49"/>
      <c r="C88" s="275" t="s">
        <v>111</v>
      </c>
      <c r="D88" s="276"/>
      <c r="E88" s="277"/>
      <c r="F88" s="213" t="s">
        <v>48</v>
      </c>
      <c r="G88" s="214"/>
      <c r="H88" s="215"/>
      <c r="I88" s="272"/>
      <c r="J88" s="273"/>
      <c r="K88" s="274"/>
      <c r="L88" s="248">
        <v>76</v>
      </c>
      <c r="M88" s="249"/>
      <c r="N88" s="250"/>
      <c r="O88" s="47"/>
    </row>
    <row r="89" spans="1:15" s="33" customFormat="1" ht="51.75" customHeight="1">
      <c r="A89" s="67"/>
      <c r="B89" s="49"/>
      <c r="C89" s="275" t="s">
        <v>112</v>
      </c>
      <c r="D89" s="276"/>
      <c r="E89" s="277"/>
      <c r="F89" s="213" t="s">
        <v>48</v>
      </c>
      <c r="G89" s="214"/>
      <c r="H89" s="215"/>
      <c r="I89" s="353"/>
      <c r="J89" s="354"/>
      <c r="K89" s="355"/>
      <c r="L89" s="248">
        <v>3285</v>
      </c>
      <c r="M89" s="249"/>
      <c r="N89" s="250"/>
      <c r="O89" s="47"/>
    </row>
    <row r="90" spans="1:15" s="94" customFormat="1" ht="13.5">
      <c r="A90" s="92">
        <v>1</v>
      </c>
      <c r="B90" s="87">
        <v>2</v>
      </c>
      <c r="C90" s="251">
        <v>3</v>
      </c>
      <c r="D90" s="251"/>
      <c r="E90" s="251"/>
      <c r="F90" s="251">
        <v>4</v>
      </c>
      <c r="G90" s="251"/>
      <c r="H90" s="251"/>
      <c r="I90" s="251">
        <v>5</v>
      </c>
      <c r="J90" s="251"/>
      <c r="K90" s="251"/>
      <c r="L90" s="251">
        <v>6</v>
      </c>
      <c r="M90" s="251"/>
      <c r="N90" s="251"/>
      <c r="O90" s="93"/>
    </row>
    <row r="91" spans="1:15" s="33" customFormat="1" ht="15">
      <c r="A91" s="67" t="s">
        <v>145</v>
      </c>
      <c r="B91" s="48"/>
      <c r="C91" s="207" t="s">
        <v>8</v>
      </c>
      <c r="D91" s="208"/>
      <c r="E91" s="209"/>
      <c r="F91" s="213"/>
      <c r="G91" s="214"/>
      <c r="H91" s="215"/>
      <c r="I91" s="213"/>
      <c r="J91" s="214"/>
      <c r="K91" s="215"/>
      <c r="L91" s="213"/>
      <c r="M91" s="214"/>
      <c r="N91" s="215"/>
      <c r="O91" s="47"/>
    </row>
    <row r="92" spans="1:15" s="33" customFormat="1" ht="86.25" customHeight="1">
      <c r="A92" s="67"/>
      <c r="B92" s="49"/>
      <c r="C92" s="275" t="s">
        <v>113</v>
      </c>
      <c r="D92" s="276"/>
      <c r="E92" s="277"/>
      <c r="F92" s="213" t="s">
        <v>48</v>
      </c>
      <c r="G92" s="214"/>
      <c r="H92" s="215"/>
      <c r="I92" s="183" t="s">
        <v>222</v>
      </c>
      <c r="J92" s="184"/>
      <c r="K92" s="185"/>
      <c r="L92" s="264">
        <v>15.3</v>
      </c>
      <c r="M92" s="265"/>
      <c r="N92" s="266"/>
      <c r="O92" s="47"/>
    </row>
    <row r="93" spans="1:15" s="33" customFormat="1" ht="98.25" customHeight="1">
      <c r="A93" s="67"/>
      <c r="B93" s="49"/>
      <c r="C93" s="275" t="s">
        <v>114</v>
      </c>
      <c r="D93" s="276"/>
      <c r="E93" s="277"/>
      <c r="F93" s="213" t="s">
        <v>78</v>
      </c>
      <c r="G93" s="214"/>
      <c r="H93" s="215"/>
      <c r="I93" s="183" t="s">
        <v>226</v>
      </c>
      <c r="J93" s="184"/>
      <c r="K93" s="185"/>
      <c r="L93" s="204">
        <v>2928.02</v>
      </c>
      <c r="M93" s="205"/>
      <c r="N93" s="206"/>
      <c r="O93" s="47"/>
    </row>
    <row r="94" spans="1:15" s="33" customFormat="1" ht="15">
      <c r="A94" s="67" t="s">
        <v>144</v>
      </c>
      <c r="B94" s="48"/>
      <c r="C94" s="258" t="s">
        <v>9</v>
      </c>
      <c r="D94" s="259"/>
      <c r="E94" s="260"/>
      <c r="F94" s="258"/>
      <c r="G94" s="259"/>
      <c r="H94" s="260"/>
      <c r="I94" s="195"/>
      <c r="J94" s="196"/>
      <c r="K94" s="197"/>
      <c r="L94" s="195"/>
      <c r="M94" s="196"/>
      <c r="N94" s="197"/>
      <c r="O94" s="47"/>
    </row>
    <row r="95" spans="1:15" s="33" customFormat="1" ht="100.5" customHeight="1">
      <c r="A95" s="68"/>
      <c r="B95" s="45"/>
      <c r="C95" s="207" t="s">
        <v>115</v>
      </c>
      <c r="D95" s="208"/>
      <c r="E95" s="209"/>
      <c r="F95" s="186" t="s">
        <v>79</v>
      </c>
      <c r="G95" s="187"/>
      <c r="H95" s="188"/>
      <c r="I95" s="183" t="s">
        <v>186</v>
      </c>
      <c r="J95" s="184"/>
      <c r="K95" s="185"/>
      <c r="L95" s="189">
        <v>100</v>
      </c>
      <c r="M95" s="190"/>
      <c r="N95" s="191"/>
      <c r="O95" s="47"/>
    </row>
    <row r="96" spans="1:15" s="99" customFormat="1" ht="15.75">
      <c r="A96" s="100"/>
      <c r="B96" s="101"/>
      <c r="C96" s="261" t="s">
        <v>148</v>
      </c>
      <c r="D96" s="262"/>
      <c r="E96" s="262"/>
      <c r="F96" s="262"/>
      <c r="G96" s="262"/>
      <c r="H96" s="262"/>
      <c r="I96" s="262"/>
      <c r="J96" s="262"/>
      <c r="K96" s="262"/>
      <c r="L96" s="262"/>
      <c r="M96" s="262"/>
      <c r="N96" s="263"/>
      <c r="O96" s="98"/>
    </row>
    <row r="97" spans="1:15" s="33" customFormat="1" ht="66" customHeight="1">
      <c r="A97" s="69"/>
      <c r="B97" s="44"/>
      <c r="C97" s="207" t="s">
        <v>117</v>
      </c>
      <c r="D97" s="208"/>
      <c r="E97" s="209"/>
      <c r="F97" s="225" t="s">
        <v>80</v>
      </c>
      <c r="G97" s="226"/>
      <c r="H97" s="227"/>
      <c r="I97" s="183" t="s">
        <v>182</v>
      </c>
      <c r="J97" s="226"/>
      <c r="K97" s="227"/>
      <c r="L97" s="228">
        <f>M55</f>
        <v>339.29300000000006</v>
      </c>
      <c r="M97" s="228"/>
      <c r="N97" s="228"/>
      <c r="O97" s="41"/>
    </row>
    <row r="98" spans="1:15" s="33" customFormat="1" ht="15">
      <c r="A98" s="68">
        <v>1</v>
      </c>
      <c r="B98" s="45"/>
      <c r="C98" s="207" t="s">
        <v>6</v>
      </c>
      <c r="D98" s="208"/>
      <c r="E98" s="209"/>
      <c r="F98" s="213"/>
      <c r="G98" s="214"/>
      <c r="H98" s="215"/>
      <c r="I98" s="213"/>
      <c r="J98" s="214"/>
      <c r="K98" s="215"/>
      <c r="L98" s="213"/>
      <c r="M98" s="214"/>
      <c r="N98" s="215"/>
      <c r="O98" s="41"/>
    </row>
    <row r="99" spans="1:15" s="33" customFormat="1" ht="51" customHeight="1">
      <c r="A99" s="67"/>
      <c r="B99" s="45"/>
      <c r="C99" s="255" t="s">
        <v>118</v>
      </c>
      <c r="D99" s="256"/>
      <c r="E99" s="257"/>
      <c r="F99" s="213" t="s">
        <v>80</v>
      </c>
      <c r="G99" s="214"/>
      <c r="H99" s="215"/>
      <c r="I99" s="239" t="s">
        <v>208</v>
      </c>
      <c r="J99" s="240"/>
      <c r="K99" s="241"/>
      <c r="L99" s="222">
        <f>SUM(L100:N103)</f>
        <v>339.293</v>
      </c>
      <c r="M99" s="223"/>
      <c r="N99" s="224"/>
      <c r="O99" s="47"/>
    </row>
    <row r="100" spans="1:15" s="33" customFormat="1" ht="15.75" customHeight="1">
      <c r="A100" s="67"/>
      <c r="B100" s="45"/>
      <c r="C100" s="255" t="s">
        <v>119</v>
      </c>
      <c r="D100" s="256"/>
      <c r="E100" s="257"/>
      <c r="F100" s="213" t="s">
        <v>80</v>
      </c>
      <c r="G100" s="214"/>
      <c r="H100" s="215"/>
      <c r="I100" s="242"/>
      <c r="J100" s="243"/>
      <c r="K100" s="244"/>
      <c r="L100" s="222">
        <f>266.541-8.5+29.647</f>
        <v>287.688</v>
      </c>
      <c r="M100" s="223"/>
      <c r="N100" s="224"/>
      <c r="O100" s="47"/>
    </row>
    <row r="101" spans="1:15" s="33" customFormat="1" ht="15.75" customHeight="1">
      <c r="A101" s="67"/>
      <c r="B101" s="45"/>
      <c r="C101" s="255" t="s">
        <v>120</v>
      </c>
      <c r="D101" s="256"/>
      <c r="E101" s="257"/>
      <c r="F101" s="213" t="s">
        <v>80</v>
      </c>
      <c r="G101" s="214"/>
      <c r="H101" s="215"/>
      <c r="I101" s="242"/>
      <c r="J101" s="243"/>
      <c r="K101" s="244"/>
      <c r="L101" s="222">
        <f>3.591+0.183</f>
        <v>3.774</v>
      </c>
      <c r="M101" s="223"/>
      <c r="N101" s="224"/>
      <c r="O101" s="47"/>
    </row>
    <row r="102" spans="1:15" s="33" customFormat="1" ht="15.75" customHeight="1">
      <c r="A102" s="67"/>
      <c r="B102" s="45"/>
      <c r="C102" s="255" t="s">
        <v>121</v>
      </c>
      <c r="D102" s="256"/>
      <c r="E102" s="257"/>
      <c r="F102" s="213" t="s">
        <v>80</v>
      </c>
      <c r="G102" s="214"/>
      <c r="H102" s="215"/>
      <c r="I102" s="242"/>
      <c r="J102" s="243"/>
      <c r="K102" s="244"/>
      <c r="L102" s="222">
        <f>23.79+1.09+5.266</f>
        <v>30.146</v>
      </c>
      <c r="M102" s="223"/>
      <c r="N102" s="224"/>
      <c r="O102" s="47"/>
    </row>
    <row r="103" spans="1:15" s="33" customFormat="1" ht="15.75" customHeight="1">
      <c r="A103" s="67"/>
      <c r="B103" s="45"/>
      <c r="C103" s="255" t="s">
        <v>122</v>
      </c>
      <c r="D103" s="256"/>
      <c r="E103" s="257"/>
      <c r="F103" s="213" t="s">
        <v>80</v>
      </c>
      <c r="G103" s="214"/>
      <c r="H103" s="215"/>
      <c r="I103" s="245"/>
      <c r="J103" s="246"/>
      <c r="K103" s="247"/>
      <c r="L103" s="222">
        <v>17.685</v>
      </c>
      <c r="M103" s="223"/>
      <c r="N103" s="224"/>
      <c r="O103" s="47"/>
    </row>
    <row r="104" spans="1:15" s="33" customFormat="1" ht="31.5" customHeight="1">
      <c r="A104" s="67"/>
      <c r="B104" s="45"/>
      <c r="C104" s="255" t="s">
        <v>124</v>
      </c>
      <c r="D104" s="256"/>
      <c r="E104" s="257"/>
      <c r="F104" s="213" t="s">
        <v>125</v>
      </c>
      <c r="G104" s="214"/>
      <c r="H104" s="215"/>
      <c r="I104" s="239" t="s">
        <v>142</v>
      </c>
      <c r="J104" s="240"/>
      <c r="K104" s="241"/>
      <c r="L104" s="225">
        <v>1641.05</v>
      </c>
      <c r="M104" s="267"/>
      <c r="N104" s="268"/>
      <c r="O104" s="47"/>
    </row>
    <row r="105" spans="1:15" s="33" customFormat="1" ht="36" customHeight="1">
      <c r="A105" s="67"/>
      <c r="B105" s="45"/>
      <c r="C105" s="255" t="s">
        <v>123</v>
      </c>
      <c r="D105" s="256"/>
      <c r="E105" s="257"/>
      <c r="F105" s="213" t="s">
        <v>125</v>
      </c>
      <c r="G105" s="214"/>
      <c r="H105" s="215"/>
      <c r="I105" s="239" t="s">
        <v>141</v>
      </c>
      <c r="J105" s="240"/>
      <c r="K105" s="241"/>
      <c r="L105" s="204">
        <v>1154</v>
      </c>
      <c r="M105" s="205"/>
      <c r="N105" s="206"/>
      <c r="O105" s="47"/>
    </row>
    <row r="106" spans="1:15" s="33" customFormat="1" ht="15">
      <c r="A106" s="67">
        <v>2</v>
      </c>
      <c r="B106" s="45"/>
      <c r="C106" s="207" t="s">
        <v>7</v>
      </c>
      <c r="D106" s="208"/>
      <c r="E106" s="209"/>
      <c r="F106" s="210"/>
      <c r="G106" s="211"/>
      <c r="H106" s="212"/>
      <c r="I106" s="213"/>
      <c r="J106" s="214"/>
      <c r="K106" s="215"/>
      <c r="L106" s="213"/>
      <c r="M106" s="214"/>
      <c r="N106" s="215"/>
      <c r="O106" s="47"/>
    </row>
    <row r="107" spans="1:15" s="33" customFormat="1" ht="36.75" customHeight="1">
      <c r="A107" s="68"/>
      <c r="B107" s="49"/>
      <c r="C107" s="275" t="s">
        <v>126</v>
      </c>
      <c r="D107" s="276"/>
      <c r="E107" s="277"/>
      <c r="F107" s="213"/>
      <c r="G107" s="214"/>
      <c r="H107" s="215"/>
      <c r="I107" s="269" t="s">
        <v>207</v>
      </c>
      <c r="J107" s="270"/>
      <c r="K107" s="271"/>
      <c r="L107" s="236"/>
      <c r="M107" s="237"/>
      <c r="N107" s="238"/>
      <c r="O107" s="47"/>
    </row>
    <row r="108" spans="1:15" s="33" customFormat="1" ht="15.75" customHeight="1">
      <c r="A108" s="67"/>
      <c r="B108" s="49"/>
      <c r="C108" s="359" t="s">
        <v>128</v>
      </c>
      <c r="D108" s="360"/>
      <c r="E108" s="361"/>
      <c r="F108" s="213" t="s">
        <v>127</v>
      </c>
      <c r="G108" s="214"/>
      <c r="H108" s="215"/>
      <c r="I108" s="272"/>
      <c r="J108" s="273"/>
      <c r="K108" s="274"/>
      <c r="L108" s="341">
        <f>0.131+0.015</f>
        <v>0.14600000000000002</v>
      </c>
      <c r="M108" s="342"/>
      <c r="N108" s="343"/>
      <c r="O108" s="47"/>
    </row>
    <row r="109" spans="1:15" s="33" customFormat="1" ht="15">
      <c r="A109" s="67"/>
      <c r="B109" s="49"/>
      <c r="C109" s="359" t="s">
        <v>129</v>
      </c>
      <c r="D109" s="360"/>
      <c r="E109" s="361"/>
      <c r="F109" s="213" t="s">
        <v>132</v>
      </c>
      <c r="G109" s="214"/>
      <c r="H109" s="215"/>
      <c r="I109" s="272"/>
      <c r="J109" s="273"/>
      <c r="K109" s="274"/>
      <c r="L109" s="341">
        <f>0.606+0.062+0.066</f>
        <v>0.734</v>
      </c>
      <c r="M109" s="342"/>
      <c r="N109" s="343"/>
      <c r="O109" s="47"/>
    </row>
    <row r="110" spans="1:15" s="33" customFormat="1" ht="15">
      <c r="A110" s="67"/>
      <c r="B110" s="49"/>
      <c r="C110" s="359" t="s">
        <v>130</v>
      </c>
      <c r="D110" s="360"/>
      <c r="E110" s="361"/>
      <c r="F110" s="213" t="s">
        <v>169</v>
      </c>
      <c r="G110" s="214"/>
      <c r="H110" s="215"/>
      <c r="I110" s="272"/>
      <c r="J110" s="273"/>
      <c r="K110" s="274"/>
      <c r="L110" s="341">
        <f>10.95+1.983+0.417</f>
        <v>13.35</v>
      </c>
      <c r="M110" s="342"/>
      <c r="N110" s="343"/>
      <c r="O110" s="47"/>
    </row>
    <row r="111" spans="1:15" s="33" customFormat="1" ht="15">
      <c r="A111" s="67"/>
      <c r="B111" s="49"/>
      <c r="C111" s="359" t="s">
        <v>131</v>
      </c>
      <c r="D111" s="360"/>
      <c r="E111" s="361"/>
      <c r="F111" s="213" t="s">
        <v>132</v>
      </c>
      <c r="G111" s="214"/>
      <c r="H111" s="215"/>
      <c r="I111" s="353"/>
      <c r="J111" s="354"/>
      <c r="K111" s="355"/>
      <c r="L111" s="341">
        <v>1.462</v>
      </c>
      <c r="M111" s="342"/>
      <c r="N111" s="343"/>
      <c r="O111" s="47"/>
    </row>
    <row r="112" spans="1:15" s="94" customFormat="1" ht="13.5">
      <c r="A112" s="92">
        <v>1</v>
      </c>
      <c r="B112" s="87">
        <v>2</v>
      </c>
      <c r="C112" s="251">
        <v>3</v>
      </c>
      <c r="D112" s="251"/>
      <c r="E112" s="251"/>
      <c r="F112" s="251">
        <v>4</v>
      </c>
      <c r="G112" s="251"/>
      <c r="H112" s="251"/>
      <c r="I112" s="251">
        <v>5</v>
      </c>
      <c r="J112" s="251"/>
      <c r="K112" s="251"/>
      <c r="L112" s="251">
        <v>6</v>
      </c>
      <c r="M112" s="251"/>
      <c r="N112" s="251"/>
      <c r="O112" s="93"/>
    </row>
    <row r="113" spans="1:15" s="33" customFormat="1" ht="15.75" customHeight="1">
      <c r="A113" s="67">
        <v>3</v>
      </c>
      <c r="B113" s="48"/>
      <c r="C113" s="207" t="s">
        <v>8</v>
      </c>
      <c r="D113" s="208"/>
      <c r="E113" s="209"/>
      <c r="F113" s="213"/>
      <c r="G113" s="214"/>
      <c r="H113" s="215"/>
      <c r="I113" s="213"/>
      <c r="J113" s="214"/>
      <c r="K113" s="215"/>
      <c r="L113" s="213"/>
      <c r="M113" s="214"/>
      <c r="N113" s="215"/>
      <c r="O113" s="47"/>
    </row>
    <row r="114" spans="1:15" s="33" customFormat="1" ht="37.5" customHeight="1">
      <c r="A114" s="67"/>
      <c r="B114" s="49"/>
      <c r="C114" s="275" t="s">
        <v>133</v>
      </c>
      <c r="D114" s="276"/>
      <c r="E114" s="277"/>
      <c r="F114" s="192"/>
      <c r="G114" s="193"/>
      <c r="H114" s="194"/>
      <c r="I114" s="362"/>
      <c r="J114" s="363"/>
      <c r="K114" s="364"/>
      <c r="L114" s="264"/>
      <c r="M114" s="265"/>
      <c r="N114" s="266"/>
      <c r="O114" s="47"/>
    </row>
    <row r="115" spans="1:15" s="33" customFormat="1" ht="53.25" customHeight="1">
      <c r="A115" s="67"/>
      <c r="B115" s="49"/>
      <c r="C115" s="359" t="s">
        <v>128</v>
      </c>
      <c r="D115" s="360"/>
      <c r="E115" s="361"/>
      <c r="F115" s="213" t="s">
        <v>134</v>
      </c>
      <c r="G115" s="214"/>
      <c r="H115" s="215"/>
      <c r="I115" s="183" t="s">
        <v>219</v>
      </c>
      <c r="J115" s="184"/>
      <c r="K115" s="185"/>
      <c r="L115" s="236">
        <v>0.12652</v>
      </c>
      <c r="M115" s="237"/>
      <c r="N115" s="238"/>
      <c r="O115" s="47"/>
    </row>
    <row r="116" spans="1:15" s="33" customFormat="1" ht="54.75" customHeight="1">
      <c r="A116" s="67"/>
      <c r="B116" s="49"/>
      <c r="C116" s="359" t="s">
        <v>129</v>
      </c>
      <c r="D116" s="360"/>
      <c r="E116" s="361"/>
      <c r="F116" s="213" t="s">
        <v>135</v>
      </c>
      <c r="G116" s="214"/>
      <c r="H116" s="215"/>
      <c r="I116" s="207" t="s">
        <v>220</v>
      </c>
      <c r="J116" s="208"/>
      <c r="K116" s="209"/>
      <c r="L116" s="236">
        <f>L109*1000/1401.6</f>
        <v>0.5236872146118722</v>
      </c>
      <c r="M116" s="237"/>
      <c r="N116" s="238"/>
      <c r="O116" s="47"/>
    </row>
    <row r="117" spans="1:15" s="33" customFormat="1" ht="67.5" customHeight="1">
      <c r="A117" s="67"/>
      <c r="B117" s="49"/>
      <c r="C117" s="359" t="s">
        <v>130</v>
      </c>
      <c r="D117" s="360"/>
      <c r="E117" s="361"/>
      <c r="F117" s="213" t="s">
        <v>136</v>
      </c>
      <c r="G117" s="214"/>
      <c r="H117" s="215"/>
      <c r="I117" s="207" t="s">
        <v>221</v>
      </c>
      <c r="J117" s="208"/>
      <c r="K117" s="209"/>
      <c r="L117" s="236">
        <f>L110*1000/(1401.6+48.8+47.95)</f>
        <v>8.909800780858946</v>
      </c>
      <c r="M117" s="237"/>
      <c r="N117" s="238"/>
      <c r="O117" s="47"/>
    </row>
    <row r="118" spans="1:15" s="52" customFormat="1" ht="54" customHeight="1">
      <c r="A118" s="70"/>
      <c r="B118" s="50"/>
      <c r="C118" s="365" t="s">
        <v>131</v>
      </c>
      <c r="D118" s="366"/>
      <c r="E118" s="367"/>
      <c r="F118" s="225" t="s">
        <v>137</v>
      </c>
      <c r="G118" s="267"/>
      <c r="H118" s="268"/>
      <c r="I118" s="183" t="s">
        <v>185</v>
      </c>
      <c r="J118" s="184"/>
      <c r="K118" s="185"/>
      <c r="L118" s="236">
        <v>1.04309</v>
      </c>
      <c r="M118" s="237"/>
      <c r="N118" s="238"/>
      <c r="O118" s="51"/>
    </row>
    <row r="119" spans="1:15" s="33" customFormat="1" ht="15">
      <c r="A119" s="67">
        <v>4</v>
      </c>
      <c r="B119" s="48"/>
      <c r="C119" s="192" t="s">
        <v>9</v>
      </c>
      <c r="D119" s="193"/>
      <c r="E119" s="194"/>
      <c r="F119" s="192"/>
      <c r="G119" s="193"/>
      <c r="H119" s="194"/>
      <c r="I119" s="195"/>
      <c r="J119" s="196"/>
      <c r="K119" s="197"/>
      <c r="L119" s="195"/>
      <c r="M119" s="196"/>
      <c r="N119" s="197"/>
      <c r="O119" s="47"/>
    </row>
    <row r="120" spans="1:15" s="33" customFormat="1" ht="32.25" customHeight="1">
      <c r="A120" s="68"/>
      <c r="B120" s="45"/>
      <c r="C120" s="207" t="s">
        <v>138</v>
      </c>
      <c r="D120" s="208"/>
      <c r="E120" s="209"/>
      <c r="F120" s="186"/>
      <c r="G120" s="187"/>
      <c r="H120" s="188"/>
      <c r="I120" s="225"/>
      <c r="J120" s="267"/>
      <c r="K120" s="268"/>
      <c r="L120" s="189"/>
      <c r="M120" s="190"/>
      <c r="N120" s="191"/>
      <c r="O120" s="47"/>
    </row>
    <row r="121" spans="1:15" s="33" customFormat="1" ht="15">
      <c r="A121" s="68"/>
      <c r="B121" s="45"/>
      <c r="C121" s="207" t="s">
        <v>139</v>
      </c>
      <c r="D121" s="208"/>
      <c r="E121" s="209"/>
      <c r="F121" s="186" t="s">
        <v>79</v>
      </c>
      <c r="G121" s="187"/>
      <c r="H121" s="188"/>
      <c r="I121" s="225" t="s">
        <v>140</v>
      </c>
      <c r="J121" s="267"/>
      <c r="K121" s="268"/>
      <c r="L121" s="189">
        <v>5</v>
      </c>
      <c r="M121" s="190"/>
      <c r="N121" s="191"/>
      <c r="O121" s="47"/>
    </row>
    <row r="122" spans="1:15" s="99" customFormat="1" ht="15.75">
      <c r="A122" s="100"/>
      <c r="B122" s="101"/>
      <c r="C122" s="261" t="s">
        <v>180</v>
      </c>
      <c r="D122" s="262"/>
      <c r="E122" s="262"/>
      <c r="F122" s="262"/>
      <c r="G122" s="262"/>
      <c r="H122" s="262"/>
      <c r="I122" s="262"/>
      <c r="J122" s="262"/>
      <c r="K122" s="262"/>
      <c r="L122" s="262"/>
      <c r="M122" s="262"/>
      <c r="N122" s="263"/>
      <c r="O122" s="98"/>
    </row>
    <row r="123" spans="1:15" s="33" customFormat="1" ht="66.75" customHeight="1">
      <c r="A123" s="69"/>
      <c r="B123" s="44"/>
      <c r="C123" s="207" t="s">
        <v>181</v>
      </c>
      <c r="D123" s="208"/>
      <c r="E123" s="209"/>
      <c r="F123" s="225" t="s">
        <v>80</v>
      </c>
      <c r="G123" s="226"/>
      <c r="H123" s="227"/>
      <c r="I123" s="183" t="s">
        <v>206</v>
      </c>
      <c r="J123" s="226"/>
      <c r="K123" s="227"/>
      <c r="L123" s="228">
        <f>M57</f>
        <v>94.374</v>
      </c>
      <c r="M123" s="228"/>
      <c r="N123" s="228"/>
      <c r="O123" s="41"/>
    </row>
    <row r="124" spans="1:15" s="33" customFormat="1" ht="15">
      <c r="A124" s="68">
        <v>1</v>
      </c>
      <c r="B124" s="45"/>
      <c r="C124" s="207" t="s">
        <v>6</v>
      </c>
      <c r="D124" s="208"/>
      <c r="E124" s="209"/>
      <c r="F124" s="213"/>
      <c r="G124" s="214"/>
      <c r="H124" s="215"/>
      <c r="I124" s="213"/>
      <c r="J124" s="214"/>
      <c r="K124" s="215"/>
      <c r="L124" s="213"/>
      <c r="M124" s="214"/>
      <c r="N124" s="215"/>
      <c r="O124" s="41"/>
    </row>
    <row r="125" spans="1:15" s="33" customFormat="1" ht="33" customHeight="1">
      <c r="A125" s="67"/>
      <c r="B125" s="45"/>
      <c r="C125" s="216" t="s">
        <v>187</v>
      </c>
      <c r="D125" s="217"/>
      <c r="E125" s="218"/>
      <c r="F125" s="201" t="s">
        <v>80</v>
      </c>
      <c r="G125" s="202"/>
      <c r="H125" s="203"/>
      <c r="I125" s="239" t="s">
        <v>209</v>
      </c>
      <c r="J125" s="240"/>
      <c r="K125" s="241"/>
      <c r="L125" s="356">
        <v>89.497</v>
      </c>
      <c r="M125" s="357"/>
      <c r="N125" s="358"/>
      <c r="O125" s="47"/>
    </row>
    <row r="126" spans="1:15" s="33" customFormat="1" ht="33.75" customHeight="1">
      <c r="A126" s="67"/>
      <c r="B126" s="45"/>
      <c r="C126" s="216" t="s">
        <v>188</v>
      </c>
      <c r="D126" s="217"/>
      <c r="E126" s="218"/>
      <c r="F126" s="201" t="s">
        <v>80</v>
      </c>
      <c r="G126" s="202"/>
      <c r="H126" s="203"/>
      <c r="I126" s="242"/>
      <c r="J126" s="243"/>
      <c r="K126" s="244"/>
      <c r="L126" s="356">
        <v>4.877</v>
      </c>
      <c r="M126" s="357"/>
      <c r="N126" s="358"/>
      <c r="O126" s="47"/>
    </row>
    <row r="127" spans="1:15" s="33" customFormat="1" ht="31.5" customHeight="1">
      <c r="A127" s="67"/>
      <c r="B127" s="45"/>
      <c r="C127" s="216" t="s">
        <v>189</v>
      </c>
      <c r="D127" s="217"/>
      <c r="E127" s="218"/>
      <c r="F127" s="201" t="s">
        <v>190</v>
      </c>
      <c r="G127" s="202"/>
      <c r="H127" s="203"/>
      <c r="I127" s="242"/>
      <c r="J127" s="243"/>
      <c r="K127" s="244"/>
      <c r="L127" s="219">
        <v>59</v>
      </c>
      <c r="M127" s="220"/>
      <c r="N127" s="221"/>
      <c r="O127" s="47"/>
    </row>
    <row r="128" spans="1:15" s="33" customFormat="1" ht="31.5" customHeight="1">
      <c r="A128" s="67"/>
      <c r="B128" s="45"/>
      <c r="C128" s="216" t="s">
        <v>191</v>
      </c>
      <c r="D128" s="217"/>
      <c r="E128" s="218"/>
      <c r="F128" s="201" t="s">
        <v>197</v>
      </c>
      <c r="G128" s="202"/>
      <c r="H128" s="203"/>
      <c r="I128" s="242"/>
      <c r="J128" s="243"/>
      <c r="K128" s="244"/>
      <c r="L128" s="252">
        <v>52.5</v>
      </c>
      <c r="M128" s="253"/>
      <c r="N128" s="254"/>
      <c r="O128" s="47"/>
    </row>
    <row r="129" spans="1:15" s="33" customFormat="1" ht="34.5" customHeight="1">
      <c r="A129" s="67"/>
      <c r="B129" s="45"/>
      <c r="C129" s="216" t="s">
        <v>192</v>
      </c>
      <c r="D129" s="217"/>
      <c r="E129" s="218"/>
      <c r="F129" s="201" t="s">
        <v>190</v>
      </c>
      <c r="G129" s="202"/>
      <c r="H129" s="203"/>
      <c r="I129" s="242"/>
      <c r="J129" s="243"/>
      <c r="K129" s="244"/>
      <c r="L129" s="219">
        <v>3</v>
      </c>
      <c r="M129" s="220"/>
      <c r="N129" s="221"/>
      <c r="O129" s="47"/>
    </row>
    <row r="130" spans="1:15" s="33" customFormat="1" ht="15">
      <c r="A130" s="67">
        <v>2</v>
      </c>
      <c r="B130" s="45"/>
      <c r="C130" s="207" t="s">
        <v>7</v>
      </c>
      <c r="D130" s="208"/>
      <c r="E130" s="209"/>
      <c r="F130" s="210"/>
      <c r="G130" s="211"/>
      <c r="H130" s="212"/>
      <c r="I130" s="242"/>
      <c r="J130" s="243"/>
      <c r="K130" s="244"/>
      <c r="L130" s="213"/>
      <c r="M130" s="214"/>
      <c r="N130" s="215"/>
      <c r="O130" s="47"/>
    </row>
    <row r="131" spans="1:15" s="33" customFormat="1" ht="30.75" customHeight="1">
      <c r="A131" s="67"/>
      <c r="B131" s="49"/>
      <c r="C131" s="233" t="s">
        <v>193</v>
      </c>
      <c r="D131" s="234"/>
      <c r="E131" s="235"/>
      <c r="F131" s="201" t="s">
        <v>190</v>
      </c>
      <c r="G131" s="202"/>
      <c r="H131" s="203"/>
      <c r="I131" s="242"/>
      <c r="J131" s="243"/>
      <c r="K131" s="244"/>
      <c r="L131" s="248">
        <v>59</v>
      </c>
      <c r="M131" s="249"/>
      <c r="N131" s="250"/>
      <c r="O131" s="47"/>
    </row>
    <row r="132" spans="1:15" s="33" customFormat="1" ht="33.75" customHeight="1">
      <c r="A132" s="67"/>
      <c r="B132" s="49"/>
      <c r="C132" s="198" t="s">
        <v>194</v>
      </c>
      <c r="D132" s="199"/>
      <c r="E132" s="200"/>
      <c r="F132" s="201" t="s">
        <v>197</v>
      </c>
      <c r="G132" s="202"/>
      <c r="H132" s="203"/>
      <c r="I132" s="242"/>
      <c r="J132" s="243"/>
      <c r="K132" s="244"/>
      <c r="L132" s="204">
        <v>52.5</v>
      </c>
      <c r="M132" s="205"/>
      <c r="N132" s="206"/>
      <c r="O132" s="47"/>
    </row>
    <row r="133" spans="1:15" s="33" customFormat="1" ht="33" customHeight="1">
      <c r="A133" s="67"/>
      <c r="B133" s="49"/>
      <c r="C133" s="198" t="s">
        <v>195</v>
      </c>
      <c r="D133" s="199"/>
      <c r="E133" s="200"/>
      <c r="F133" s="201" t="s">
        <v>190</v>
      </c>
      <c r="G133" s="202"/>
      <c r="H133" s="203"/>
      <c r="I133" s="95"/>
      <c r="J133" s="96"/>
      <c r="K133" s="97"/>
      <c r="L133" s="248">
        <v>3</v>
      </c>
      <c r="M133" s="249"/>
      <c r="N133" s="250"/>
      <c r="O133" s="47"/>
    </row>
    <row r="134" spans="1:20" s="94" customFormat="1" ht="15">
      <c r="A134" s="92">
        <v>1</v>
      </c>
      <c r="B134" s="87">
        <v>2</v>
      </c>
      <c r="C134" s="251">
        <v>3</v>
      </c>
      <c r="D134" s="251"/>
      <c r="E134" s="251"/>
      <c r="F134" s="251">
        <v>4</v>
      </c>
      <c r="G134" s="251"/>
      <c r="H134" s="251"/>
      <c r="I134" s="251">
        <v>5</v>
      </c>
      <c r="J134" s="251"/>
      <c r="K134" s="251"/>
      <c r="L134" s="251">
        <v>6</v>
      </c>
      <c r="M134" s="251"/>
      <c r="N134" s="251"/>
      <c r="O134" s="93"/>
      <c r="Q134" s="33"/>
      <c r="R134" s="33"/>
      <c r="S134" s="33"/>
      <c r="T134" s="33"/>
    </row>
    <row r="135" spans="1:15" s="33" customFormat="1" ht="15.75" customHeight="1">
      <c r="A135" s="67">
        <v>3</v>
      </c>
      <c r="B135" s="48"/>
      <c r="C135" s="207" t="s">
        <v>8</v>
      </c>
      <c r="D135" s="208"/>
      <c r="E135" s="209"/>
      <c r="F135" s="213"/>
      <c r="G135" s="214"/>
      <c r="H135" s="215"/>
      <c r="I135" s="213"/>
      <c r="J135" s="214"/>
      <c r="K135" s="215"/>
      <c r="L135" s="213"/>
      <c r="M135" s="214"/>
      <c r="N135" s="215"/>
      <c r="O135" s="47"/>
    </row>
    <row r="136" spans="1:15" s="33" customFormat="1" ht="28.5" customHeight="1">
      <c r="A136" s="67"/>
      <c r="B136" s="49"/>
      <c r="C136" s="233" t="s">
        <v>218</v>
      </c>
      <c r="D136" s="234"/>
      <c r="E136" s="235"/>
      <c r="F136" s="201" t="s">
        <v>80</v>
      </c>
      <c r="G136" s="202"/>
      <c r="H136" s="203"/>
      <c r="I136" s="239" t="s">
        <v>199</v>
      </c>
      <c r="J136" s="240"/>
      <c r="K136" s="241"/>
      <c r="L136" s="236">
        <f>(23.44815+4.877)/(55+3)</f>
        <v>0.48836465517241373</v>
      </c>
      <c r="M136" s="237"/>
      <c r="N136" s="238"/>
      <c r="O136" s="47"/>
    </row>
    <row r="137" spans="1:15" s="33" customFormat="1" ht="47.25" customHeight="1">
      <c r="A137" s="67"/>
      <c r="B137" s="49"/>
      <c r="C137" s="198" t="s">
        <v>217</v>
      </c>
      <c r="D137" s="199"/>
      <c r="E137" s="200"/>
      <c r="F137" s="201" t="s">
        <v>80</v>
      </c>
      <c r="G137" s="202"/>
      <c r="H137" s="203"/>
      <c r="I137" s="242"/>
      <c r="J137" s="243"/>
      <c r="K137" s="244"/>
      <c r="L137" s="236">
        <f>37.4458/4</f>
        <v>9.36145</v>
      </c>
      <c r="M137" s="237"/>
      <c r="N137" s="238"/>
      <c r="O137" s="47"/>
    </row>
    <row r="138" spans="1:15" s="33" customFormat="1" ht="33.75" customHeight="1">
      <c r="A138" s="67"/>
      <c r="B138" s="49"/>
      <c r="C138" s="198" t="s">
        <v>196</v>
      </c>
      <c r="D138" s="199"/>
      <c r="E138" s="200"/>
      <c r="F138" s="201" t="s">
        <v>80</v>
      </c>
      <c r="G138" s="202"/>
      <c r="H138" s="203"/>
      <c r="I138" s="245"/>
      <c r="J138" s="246"/>
      <c r="K138" s="247"/>
      <c r="L138" s="236">
        <f>28.60305/52.5</f>
        <v>0.54482</v>
      </c>
      <c r="M138" s="237"/>
      <c r="N138" s="238"/>
      <c r="O138" s="47"/>
    </row>
    <row r="139" spans="1:15" s="33" customFormat="1" ht="15">
      <c r="A139" s="67">
        <v>4</v>
      </c>
      <c r="B139" s="48"/>
      <c r="C139" s="192" t="s">
        <v>9</v>
      </c>
      <c r="D139" s="193"/>
      <c r="E139" s="194"/>
      <c r="F139" s="192"/>
      <c r="G139" s="193"/>
      <c r="H139" s="194"/>
      <c r="I139" s="195"/>
      <c r="J139" s="196"/>
      <c r="K139" s="197"/>
      <c r="L139" s="195"/>
      <c r="M139" s="196"/>
      <c r="N139" s="197"/>
      <c r="O139" s="47"/>
    </row>
    <row r="140" spans="1:15" s="33" customFormat="1" ht="36.75" customHeight="1">
      <c r="A140" s="68"/>
      <c r="B140" s="45"/>
      <c r="C140" s="180" t="s">
        <v>198</v>
      </c>
      <c r="D140" s="181"/>
      <c r="E140" s="182"/>
      <c r="F140" s="186" t="s">
        <v>79</v>
      </c>
      <c r="G140" s="187"/>
      <c r="H140" s="188"/>
      <c r="I140" s="183" t="s">
        <v>199</v>
      </c>
      <c r="J140" s="184"/>
      <c r="K140" s="185"/>
      <c r="L140" s="189">
        <v>100</v>
      </c>
      <c r="M140" s="190"/>
      <c r="N140" s="191"/>
      <c r="O140" s="47"/>
    </row>
    <row r="141" spans="1:15" s="99" customFormat="1" ht="15.75">
      <c r="A141" s="100"/>
      <c r="B141" s="101"/>
      <c r="C141" s="261" t="s">
        <v>200</v>
      </c>
      <c r="D141" s="262"/>
      <c r="E141" s="262"/>
      <c r="F141" s="262"/>
      <c r="G141" s="262"/>
      <c r="H141" s="262"/>
      <c r="I141" s="262"/>
      <c r="J141" s="262"/>
      <c r="K141" s="262"/>
      <c r="L141" s="262"/>
      <c r="M141" s="262"/>
      <c r="N141" s="263"/>
      <c r="O141" s="98"/>
    </row>
    <row r="142" spans="1:15" s="33" customFormat="1" ht="69" customHeight="1">
      <c r="A142" s="69"/>
      <c r="B142" s="44"/>
      <c r="C142" s="207" t="s">
        <v>202</v>
      </c>
      <c r="D142" s="208"/>
      <c r="E142" s="209"/>
      <c r="F142" s="225" t="s">
        <v>80</v>
      </c>
      <c r="G142" s="226"/>
      <c r="H142" s="227"/>
      <c r="I142" s="183" t="s">
        <v>205</v>
      </c>
      <c r="J142" s="226"/>
      <c r="K142" s="227"/>
      <c r="L142" s="228">
        <f>L144</f>
        <v>3.5</v>
      </c>
      <c r="M142" s="228"/>
      <c r="N142" s="228"/>
      <c r="O142" s="41"/>
    </row>
    <row r="143" spans="1:15" s="33" customFormat="1" ht="15">
      <c r="A143" s="68">
        <v>1</v>
      </c>
      <c r="B143" s="45"/>
      <c r="C143" s="207" t="s">
        <v>6</v>
      </c>
      <c r="D143" s="208"/>
      <c r="E143" s="209"/>
      <c r="F143" s="213"/>
      <c r="G143" s="214"/>
      <c r="H143" s="215"/>
      <c r="I143" s="213"/>
      <c r="J143" s="214"/>
      <c r="K143" s="215"/>
      <c r="L143" s="213"/>
      <c r="M143" s="214"/>
      <c r="N143" s="215"/>
      <c r="O143" s="41"/>
    </row>
    <row r="144" spans="1:15" s="33" customFormat="1" ht="33.75" customHeight="1">
      <c r="A144" s="67"/>
      <c r="B144" s="45"/>
      <c r="C144" s="216" t="s">
        <v>210</v>
      </c>
      <c r="D144" s="217"/>
      <c r="E144" s="218"/>
      <c r="F144" s="201" t="s">
        <v>80</v>
      </c>
      <c r="G144" s="202"/>
      <c r="H144" s="203"/>
      <c r="I144" s="183" t="s">
        <v>211</v>
      </c>
      <c r="J144" s="184"/>
      <c r="K144" s="185"/>
      <c r="L144" s="222">
        <v>3.5</v>
      </c>
      <c r="M144" s="223"/>
      <c r="N144" s="224"/>
      <c r="O144" s="47"/>
    </row>
    <row r="145" spans="1:15" s="33" customFormat="1" ht="15">
      <c r="A145" s="67">
        <v>2</v>
      </c>
      <c r="B145" s="45"/>
      <c r="C145" s="207" t="s">
        <v>7</v>
      </c>
      <c r="D145" s="208"/>
      <c r="E145" s="209"/>
      <c r="F145" s="210"/>
      <c r="G145" s="211"/>
      <c r="H145" s="212"/>
      <c r="I145" s="102"/>
      <c r="J145" s="103"/>
      <c r="K145" s="104"/>
      <c r="L145" s="213"/>
      <c r="M145" s="214"/>
      <c r="N145" s="215"/>
      <c r="O145" s="47"/>
    </row>
    <row r="146" spans="1:15" s="33" customFormat="1" ht="33.75" customHeight="1">
      <c r="A146" s="67"/>
      <c r="B146" s="45"/>
      <c r="C146" s="216" t="s">
        <v>212</v>
      </c>
      <c r="D146" s="217"/>
      <c r="E146" s="218"/>
      <c r="F146" s="201" t="s">
        <v>190</v>
      </c>
      <c r="G146" s="202"/>
      <c r="H146" s="203"/>
      <c r="I146" s="183" t="s">
        <v>214</v>
      </c>
      <c r="J146" s="184"/>
      <c r="K146" s="185"/>
      <c r="L146" s="219">
        <v>2</v>
      </c>
      <c r="M146" s="220"/>
      <c r="N146" s="221"/>
      <c r="O146" s="47"/>
    </row>
    <row r="147" spans="1:15" s="33" customFormat="1" ht="15.75" customHeight="1">
      <c r="A147" s="67">
        <v>3</v>
      </c>
      <c r="B147" s="48"/>
      <c r="C147" s="207" t="s">
        <v>8</v>
      </c>
      <c r="D147" s="208"/>
      <c r="E147" s="209"/>
      <c r="F147" s="213"/>
      <c r="G147" s="214"/>
      <c r="H147" s="215"/>
      <c r="I147" s="213"/>
      <c r="J147" s="214"/>
      <c r="K147" s="215"/>
      <c r="L147" s="213"/>
      <c r="M147" s="214"/>
      <c r="N147" s="215"/>
      <c r="O147" s="47"/>
    </row>
    <row r="148" spans="1:15" s="33" customFormat="1" ht="33.75" customHeight="1">
      <c r="A148" s="67"/>
      <c r="B148" s="49"/>
      <c r="C148" s="198" t="s">
        <v>213</v>
      </c>
      <c r="D148" s="199"/>
      <c r="E148" s="200"/>
      <c r="F148" s="201" t="s">
        <v>78</v>
      </c>
      <c r="G148" s="202"/>
      <c r="H148" s="203"/>
      <c r="I148" s="183" t="s">
        <v>199</v>
      </c>
      <c r="J148" s="184"/>
      <c r="K148" s="185"/>
      <c r="L148" s="204">
        <v>1750</v>
      </c>
      <c r="M148" s="205"/>
      <c r="N148" s="206"/>
      <c r="O148" s="47"/>
    </row>
    <row r="149" spans="1:15" s="33" customFormat="1" ht="15">
      <c r="A149" s="67">
        <v>4</v>
      </c>
      <c r="B149" s="48"/>
      <c r="C149" s="192" t="s">
        <v>9</v>
      </c>
      <c r="D149" s="193"/>
      <c r="E149" s="194"/>
      <c r="F149" s="192"/>
      <c r="G149" s="193"/>
      <c r="H149" s="194"/>
      <c r="I149" s="195"/>
      <c r="J149" s="196"/>
      <c r="K149" s="197"/>
      <c r="L149" s="195"/>
      <c r="M149" s="196"/>
      <c r="N149" s="197"/>
      <c r="O149" s="47"/>
    </row>
    <row r="150" spans="1:15" s="33" customFormat="1" ht="32.25" customHeight="1">
      <c r="A150" s="68"/>
      <c r="B150" s="45"/>
      <c r="C150" s="180" t="s">
        <v>215</v>
      </c>
      <c r="D150" s="181"/>
      <c r="E150" s="182"/>
      <c r="F150" s="186"/>
      <c r="G150" s="187"/>
      <c r="H150" s="188"/>
      <c r="I150" s="183" t="s">
        <v>199</v>
      </c>
      <c r="J150" s="184"/>
      <c r="K150" s="185"/>
      <c r="L150" s="189">
        <v>100</v>
      </c>
      <c r="M150" s="190"/>
      <c r="N150" s="191"/>
      <c r="O150" s="47"/>
    </row>
    <row r="151" spans="1:15" s="10" customFormat="1" ht="6" customHeight="1">
      <c r="A151" s="71"/>
      <c r="B151" s="11"/>
      <c r="C151" s="11"/>
      <c r="D151" s="11"/>
      <c r="E151" s="11"/>
      <c r="F151" s="11"/>
      <c r="G151" s="11"/>
      <c r="H151" s="11"/>
      <c r="I151" s="11"/>
      <c r="J151" s="11"/>
      <c r="K151" s="11"/>
      <c r="L151" s="11"/>
      <c r="M151" s="11"/>
      <c r="N151" s="11"/>
      <c r="O151" s="11"/>
    </row>
    <row r="152" spans="1:2" s="8" customFormat="1" ht="20.25">
      <c r="A152" s="55" t="s">
        <v>38</v>
      </c>
      <c r="B152" s="1" t="s">
        <v>67</v>
      </c>
    </row>
    <row r="153" spans="1:13" s="10" customFormat="1" ht="15" customHeight="1">
      <c r="A153" s="287" t="s">
        <v>4</v>
      </c>
      <c r="B153" s="287"/>
      <c r="C153" s="287"/>
      <c r="D153" s="287"/>
      <c r="E153" s="287"/>
      <c r="F153" s="287"/>
      <c r="G153" s="287"/>
      <c r="H153" s="287"/>
      <c r="I153" s="287"/>
      <c r="J153" s="287"/>
      <c r="K153" s="287"/>
      <c r="L153" s="287"/>
      <c r="M153" s="287"/>
    </row>
    <row r="154" spans="1:14" s="10" customFormat="1" ht="43.5" customHeight="1">
      <c r="A154" s="304" t="s">
        <v>10</v>
      </c>
      <c r="B154" s="306" t="s">
        <v>11</v>
      </c>
      <c r="C154" s="344" t="s">
        <v>63</v>
      </c>
      <c r="D154" s="285" t="s">
        <v>95</v>
      </c>
      <c r="E154" s="298"/>
      <c r="F154" s="286"/>
      <c r="G154" s="285" t="s">
        <v>96</v>
      </c>
      <c r="H154" s="298"/>
      <c r="I154" s="286"/>
      <c r="J154" s="285" t="s">
        <v>99</v>
      </c>
      <c r="K154" s="298"/>
      <c r="L154" s="286"/>
      <c r="M154" s="299" t="s">
        <v>12</v>
      </c>
      <c r="N154" s="300"/>
    </row>
    <row r="155" spans="1:14" s="10" customFormat="1" ht="31.5" customHeight="1">
      <c r="A155" s="305"/>
      <c r="B155" s="307"/>
      <c r="C155" s="345"/>
      <c r="D155" s="40" t="s">
        <v>15</v>
      </c>
      <c r="E155" s="40" t="s">
        <v>16</v>
      </c>
      <c r="F155" s="40" t="s">
        <v>5</v>
      </c>
      <c r="G155" s="40" t="s">
        <v>15</v>
      </c>
      <c r="H155" s="40" t="s">
        <v>16</v>
      </c>
      <c r="I155" s="40" t="s">
        <v>5</v>
      </c>
      <c r="J155" s="40" t="s">
        <v>15</v>
      </c>
      <c r="K155" s="40" t="s">
        <v>16</v>
      </c>
      <c r="L155" s="40" t="s">
        <v>5</v>
      </c>
      <c r="M155" s="301"/>
      <c r="N155" s="302"/>
    </row>
    <row r="156" spans="1:14" s="10" customFormat="1" ht="15">
      <c r="A156" s="72">
        <v>1</v>
      </c>
      <c r="B156" s="5">
        <v>2</v>
      </c>
      <c r="C156" s="5">
        <v>3</v>
      </c>
      <c r="D156" s="5">
        <v>4</v>
      </c>
      <c r="E156" s="5">
        <v>5</v>
      </c>
      <c r="F156" s="5">
        <v>6</v>
      </c>
      <c r="G156" s="5">
        <v>7</v>
      </c>
      <c r="H156" s="5">
        <v>8</v>
      </c>
      <c r="I156" s="5">
        <v>9</v>
      </c>
      <c r="J156" s="5">
        <v>10</v>
      </c>
      <c r="K156" s="5">
        <v>11</v>
      </c>
      <c r="L156" s="5">
        <v>12</v>
      </c>
      <c r="M156" s="294">
        <v>13</v>
      </c>
      <c r="N156" s="295"/>
    </row>
    <row r="157" spans="1:14" s="10" customFormat="1" ht="15">
      <c r="A157" s="73"/>
      <c r="B157" s="45" t="s">
        <v>68</v>
      </c>
      <c r="C157" s="5" t="s">
        <v>47</v>
      </c>
      <c r="D157" s="5" t="s">
        <v>47</v>
      </c>
      <c r="E157" s="5" t="s">
        <v>47</v>
      </c>
      <c r="F157" s="5" t="s">
        <v>47</v>
      </c>
      <c r="G157" s="5" t="s">
        <v>47</v>
      </c>
      <c r="H157" s="5" t="s">
        <v>47</v>
      </c>
      <c r="I157" s="5" t="s">
        <v>47</v>
      </c>
      <c r="J157" s="5" t="s">
        <v>47</v>
      </c>
      <c r="K157" s="5" t="s">
        <v>47</v>
      </c>
      <c r="L157" s="5" t="s">
        <v>47</v>
      </c>
      <c r="M157" s="294" t="s">
        <v>47</v>
      </c>
      <c r="N157" s="295"/>
    </row>
    <row r="158" spans="1:14" s="10" customFormat="1" ht="15">
      <c r="A158" s="73"/>
      <c r="B158" s="45" t="s">
        <v>69</v>
      </c>
      <c r="C158" s="5" t="s">
        <v>47</v>
      </c>
      <c r="D158" s="5" t="s">
        <v>47</v>
      </c>
      <c r="E158" s="5" t="s">
        <v>47</v>
      </c>
      <c r="F158" s="5" t="s">
        <v>47</v>
      </c>
      <c r="G158" s="5" t="s">
        <v>47</v>
      </c>
      <c r="H158" s="5" t="s">
        <v>47</v>
      </c>
      <c r="I158" s="5" t="s">
        <v>47</v>
      </c>
      <c r="J158" s="5" t="s">
        <v>47</v>
      </c>
      <c r="K158" s="5" t="s">
        <v>47</v>
      </c>
      <c r="L158" s="5" t="s">
        <v>47</v>
      </c>
      <c r="M158" s="294" t="s">
        <v>47</v>
      </c>
      <c r="N158" s="295"/>
    </row>
    <row r="159" spans="1:14" s="10" customFormat="1" ht="15">
      <c r="A159" s="73"/>
      <c r="B159" s="46" t="s">
        <v>44</v>
      </c>
      <c r="C159" s="5" t="s">
        <v>47</v>
      </c>
      <c r="D159" s="5" t="s">
        <v>47</v>
      </c>
      <c r="E159" s="5" t="s">
        <v>47</v>
      </c>
      <c r="F159" s="5" t="s">
        <v>47</v>
      </c>
      <c r="G159" s="5" t="s">
        <v>47</v>
      </c>
      <c r="H159" s="5" t="s">
        <v>47</v>
      </c>
      <c r="I159" s="5" t="s">
        <v>47</v>
      </c>
      <c r="J159" s="5" t="s">
        <v>47</v>
      </c>
      <c r="K159" s="5" t="s">
        <v>47</v>
      </c>
      <c r="L159" s="5" t="s">
        <v>47</v>
      </c>
      <c r="M159" s="294" t="s">
        <v>47</v>
      </c>
      <c r="N159" s="295"/>
    </row>
    <row r="160" spans="1:14" s="10" customFormat="1" ht="15">
      <c r="A160" s="72"/>
      <c r="B160" s="46" t="s">
        <v>13</v>
      </c>
      <c r="C160" s="5" t="s">
        <v>46</v>
      </c>
      <c r="D160" s="5" t="s">
        <v>46</v>
      </c>
      <c r="E160" s="5" t="s">
        <v>47</v>
      </c>
      <c r="F160" s="5" t="s">
        <v>47</v>
      </c>
      <c r="G160" s="5" t="s">
        <v>46</v>
      </c>
      <c r="H160" s="5" t="s">
        <v>47</v>
      </c>
      <c r="I160" s="5" t="s">
        <v>47</v>
      </c>
      <c r="J160" s="5" t="s">
        <v>46</v>
      </c>
      <c r="K160" s="5" t="s">
        <v>47</v>
      </c>
      <c r="L160" s="5" t="s">
        <v>47</v>
      </c>
      <c r="M160" s="294" t="s">
        <v>47</v>
      </c>
      <c r="N160" s="295"/>
    </row>
    <row r="161" spans="1:14" s="10" customFormat="1" ht="15">
      <c r="A161" s="72"/>
      <c r="B161" s="45" t="s">
        <v>42</v>
      </c>
      <c r="C161" s="5" t="s">
        <v>47</v>
      </c>
      <c r="D161" s="5" t="s">
        <v>47</v>
      </c>
      <c r="E161" s="5" t="s">
        <v>47</v>
      </c>
      <c r="F161" s="5" t="s">
        <v>47</v>
      </c>
      <c r="G161" s="5" t="s">
        <v>47</v>
      </c>
      <c r="H161" s="5" t="s">
        <v>47</v>
      </c>
      <c r="I161" s="5" t="s">
        <v>47</v>
      </c>
      <c r="J161" s="5" t="s">
        <v>47</v>
      </c>
      <c r="K161" s="5" t="s">
        <v>47</v>
      </c>
      <c r="L161" s="5" t="s">
        <v>47</v>
      </c>
      <c r="M161" s="294" t="s">
        <v>47</v>
      </c>
      <c r="N161" s="295"/>
    </row>
    <row r="162" spans="1:14" s="10" customFormat="1" ht="15">
      <c r="A162" s="72"/>
      <c r="B162" s="45" t="s">
        <v>70</v>
      </c>
      <c r="C162" s="5" t="s">
        <v>47</v>
      </c>
      <c r="D162" s="5" t="s">
        <v>47</v>
      </c>
      <c r="E162" s="5" t="s">
        <v>47</v>
      </c>
      <c r="F162" s="5" t="s">
        <v>47</v>
      </c>
      <c r="G162" s="5" t="s">
        <v>47</v>
      </c>
      <c r="H162" s="5" t="s">
        <v>47</v>
      </c>
      <c r="I162" s="5" t="s">
        <v>47</v>
      </c>
      <c r="J162" s="5" t="s">
        <v>47</v>
      </c>
      <c r="K162" s="5" t="s">
        <v>47</v>
      </c>
      <c r="L162" s="5" t="s">
        <v>47</v>
      </c>
      <c r="M162" s="294" t="s">
        <v>47</v>
      </c>
      <c r="N162" s="295"/>
    </row>
    <row r="163" spans="1:14" s="10" customFormat="1" ht="15">
      <c r="A163" s="72"/>
      <c r="B163" s="45" t="s">
        <v>42</v>
      </c>
      <c r="C163" s="5" t="s">
        <v>47</v>
      </c>
      <c r="D163" s="5" t="s">
        <v>47</v>
      </c>
      <c r="E163" s="5" t="s">
        <v>47</v>
      </c>
      <c r="F163" s="5" t="s">
        <v>47</v>
      </c>
      <c r="G163" s="5" t="s">
        <v>47</v>
      </c>
      <c r="H163" s="5" t="s">
        <v>47</v>
      </c>
      <c r="I163" s="5" t="s">
        <v>47</v>
      </c>
      <c r="J163" s="5" t="s">
        <v>47</v>
      </c>
      <c r="K163" s="5" t="s">
        <v>47</v>
      </c>
      <c r="L163" s="5" t="s">
        <v>47</v>
      </c>
      <c r="M163" s="294" t="s">
        <v>47</v>
      </c>
      <c r="N163" s="295"/>
    </row>
    <row r="164" spans="1:14" s="10" customFormat="1" ht="18" customHeight="1">
      <c r="A164" s="72"/>
      <c r="B164" s="45" t="s">
        <v>74</v>
      </c>
      <c r="C164" s="5" t="s">
        <v>47</v>
      </c>
      <c r="D164" s="5" t="s">
        <v>47</v>
      </c>
      <c r="E164" s="5" t="s">
        <v>47</v>
      </c>
      <c r="F164" s="5" t="s">
        <v>47</v>
      </c>
      <c r="G164" s="5" t="s">
        <v>47</v>
      </c>
      <c r="H164" s="5" t="s">
        <v>47</v>
      </c>
      <c r="I164" s="5" t="s">
        <v>47</v>
      </c>
      <c r="J164" s="5" t="s">
        <v>47</v>
      </c>
      <c r="K164" s="5" t="s">
        <v>47</v>
      </c>
      <c r="L164" s="5" t="s">
        <v>47</v>
      </c>
      <c r="M164" s="294" t="s">
        <v>47</v>
      </c>
      <c r="N164" s="295"/>
    </row>
    <row r="165" ht="9" customHeight="1">
      <c r="A165" s="74"/>
    </row>
    <row r="166" spans="1:13" s="36" customFormat="1" ht="15">
      <c r="A166" s="303" t="s">
        <v>149</v>
      </c>
      <c r="B166" s="303"/>
      <c r="C166" s="303"/>
      <c r="D166" s="303"/>
      <c r="E166" s="303"/>
      <c r="F166" s="303"/>
      <c r="G166" s="303"/>
      <c r="H166" s="303"/>
      <c r="I166" s="303"/>
      <c r="J166" s="303"/>
      <c r="K166" s="303"/>
      <c r="L166" s="303"/>
      <c r="M166" s="303"/>
    </row>
    <row r="167" spans="1:13" s="36" customFormat="1" ht="15">
      <c r="A167" s="303" t="s">
        <v>150</v>
      </c>
      <c r="B167" s="303"/>
      <c r="C167" s="303"/>
      <c r="D167" s="303"/>
      <c r="E167" s="303"/>
      <c r="F167" s="303"/>
      <c r="G167" s="303"/>
      <c r="H167" s="303"/>
      <c r="I167" s="303"/>
      <c r="J167" s="303"/>
      <c r="K167" s="303"/>
      <c r="L167" s="303"/>
      <c r="M167" s="303"/>
    </row>
    <row r="168" spans="1:13" s="36" customFormat="1" ht="15">
      <c r="A168" s="303" t="s">
        <v>151</v>
      </c>
      <c r="B168" s="303"/>
      <c r="C168" s="303"/>
      <c r="D168" s="303"/>
      <c r="E168" s="303"/>
      <c r="F168" s="303"/>
      <c r="G168" s="303"/>
      <c r="H168" s="303"/>
      <c r="I168" s="303"/>
      <c r="J168" s="303"/>
      <c r="K168" s="303"/>
      <c r="L168" s="303"/>
      <c r="M168" s="303"/>
    </row>
    <row r="169" spans="1:13" s="10" customFormat="1" ht="9.75" customHeight="1">
      <c r="A169" s="75"/>
      <c r="B169" s="23"/>
      <c r="C169" s="23"/>
      <c r="D169" s="23"/>
      <c r="E169" s="23"/>
      <c r="F169" s="23"/>
      <c r="G169" s="23"/>
      <c r="H169" s="23"/>
      <c r="I169" s="23"/>
      <c r="J169" s="23"/>
      <c r="K169" s="23"/>
      <c r="L169" s="23"/>
      <c r="M169" s="23"/>
    </row>
    <row r="170" spans="1:10" ht="18">
      <c r="A170" s="58" t="s">
        <v>52</v>
      </c>
      <c r="G170" s="7"/>
      <c r="I170" s="296" t="s">
        <v>97</v>
      </c>
      <c r="J170" s="297"/>
    </row>
    <row r="171" spans="1:9" ht="18">
      <c r="A171" s="58" t="s">
        <v>223</v>
      </c>
      <c r="G171" s="6" t="s">
        <v>31</v>
      </c>
      <c r="I171" s="4" t="s">
        <v>32</v>
      </c>
    </row>
    <row r="172" spans="1:7" ht="9" customHeight="1">
      <c r="A172" s="59"/>
      <c r="G172" s="6"/>
    </row>
    <row r="173" ht="17.25">
      <c r="A173" s="76" t="s">
        <v>14</v>
      </c>
    </row>
    <row r="174" spans="1:10" ht="21" customHeight="1">
      <c r="A174" s="59" t="s">
        <v>51</v>
      </c>
      <c r="G174" s="7"/>
      <c r="I174" s="297" t="s">
        <v>33</v>
      </c>
      <c r="J174" s="297"/>
    </row>
    <row r="175" spans="1:9" ht="18">
      <c r="A175" s="58" t="s">
        <v>223</v>
      </c>
      <c r="G175" s="6" t="s">
        <v>31</v>
      </c>
      <c r="I175" s="4" t="s">
        <v>32</v>
      </c>
    </row>
  </sheetData>
  <sheetProtection/>
  <mergeCells count="420">
    <mergeCell ref="L79:N79"/>
    <mergeCell ref="K57:L57"/>
    <mergeCell ref="F76:H76"/>
    <mergeCell ref="E54:H54"/>
    <mergeCell ref="E65:F65"/>
    <mergeCell ref="I70:J70"/>
    <mergeCell ref="C100:E100"/>
    <mergeCell ref="C50:D50"/>
    <mergeCell ref="E56:H56"/>
    <mergeCell ref="C57:D57"/>
    <mergeCell ref="E57:H57"/>
    <mergeCell ref="F79:H79"/>
    <mergeCell ref="C93:E93"/>
    <mergeCell ref="I104:K104"/>
    <mergeCell ref="B76:B79"/>
    <mergeCell ref="L75:N75"/>
    <mergeCell ref="C51:D51"/>
    <mergeCell ref="M57:N57"/>
    <mergeCell ref="C53:D53"/>
    <mergeCell ref="C64:D64"/>
    <mergeCell ref="C65:D65"/>
    <mergeCell ref="I64:J64"/>
    <mergeCell ref="A76:A79"/>
    <mergeCell ref="C78:E78"/>
    <mergeCell ref="C79:E79"/>
    <mergeCell ref="C77:E77"/>
    <mergeCell ref="C80:E80"/>
    <mergeCell ref="F80:H80"/>
    <mergeCell ref="C97:E97"/>
    <mergeCell ref="I80:K80"/>
    <mergeCell ref="I98:K98"/>
    <mergeCell ref="I76:K76"/>
    <mergeCell ref="F78:H78"/>
    <mergeCell ref="I81:K81"/>
    <mergeCell ref="F82:H82"/>
    <mergeCell ref="F97:H97"/>
    <mergeCell ref="I77:K79"/>
    <mergeCell ref="F98:H98"/>
    <mergeCell ref="F118:H118"/>
    <mergeCell ref="C107:E107"/>
    <mergeCell ref="L102:N102"/>
    <mergeCell ref="C115:E115"/>
    <mergeCell ref="I115:K115"/>
    <mergeCell ref="I118:K118"/>
    <mergeCell ref="I112:K112"/>
    <mergeCell ref="C102:E102"/>
    <mergeCell ref="I106:K106"/>
    <mergeCell ref="C108:E108"/>
    <mergeCell ref="C111:E111"/>
    <mergeCell ref="F111:H111"/>
    <mergeCell ref="I107:K111"/>
    <mergeCell ref="F107:H107"/>
    <mergeCell ref="C98:E98"/>
    <mergeCell ref="F100:H100"/>
    <mergeCell ref="F106:H106"/>
    <mergeCell ref="C106:E106"/>
    <mergeCell ref="L120:N120"/>
    <mergeCell ref="C119:E119"/>
    <mergeCell ref="L118:N118"/>
    <mergeCell ref="C118:E118"/>
    <mergeCell ref="C112:E112"/>
    <mergeCell ref="F112:H112"/>
    <mergeCell ref="L112:N112"/>
    <mergeCell ref="F110:H110"/>
    <mergeCell ref="C113:E113"/>
    <mergeCell ref="F113:H113"/>
    <mergeCell ref="I114:K114"/>
    <mergeCell ref="C121:E121"/>
    <mergeCell ref="F121:H121"/>
    <mergeCell ref="F119:H119"/>
    <mergeCell ref="C116:E116"/>
    <mergeCell ref="C120:E120"/>
    <mergeCell ref="F116:H116"/>
    <mergeCell ref="F120:H120"/>
    <mergeCell ref="C117:E117"/>
    <mergeCell ref="M158:N158"/>
    <mergeCell ref="C109:E109"/>
    <mergeCell ref="F109:H109"/>
    <mergeCell ref="F114:H114"/>
    <mergeCell ref="I113:K113"/>
    <mergeCell ref="I116:K116"/>
    <mergeCell ref="L114:N114"/>
    <mergeCell ref="C114:E114"/>
    <mergeCell ref="C110:E110"/>
    <mergeCell ref="F115:H115"/>
    <mergeCell ref="L125:N125"/>
    <mergeCell ref="I125:K132"/>
    <mergeCell ref="L109:N109"/>
    <mergeCell ref="L115:N115"/>
    <mergeCell ref="L126:N126"/>
    <mergeCell ref="I117:K117"/>
    <mergeCell ref="L117:N117"/>
    <mergeCell ref="I119:K119"/>
    <mergeCell ref="L119:N119"/>
    <mergeCell ref="I120:K120"/>
    <mergeCell ref="F87:H87"/>
    <mergeCell ref="L116:N116"/>
    <mergeCell ref="I121:K121"/>
    <mergeCell ref="L121:N121"/>
    <mergeCell ref="L123:N123"/>
    <mergeCell ref="L87:N87"/>
    <mergeCell ref="F90:H90"/>
    <mergeCell ref="F91:H91"/>
    <mergeCell ref="I87:K89"/>
    <mergeCell ref="I124:K124"/>
    <mergeCell ref="F117:H117"/>
    <mergeCell ref="F108:H108"/>
    <mergeCell ref="L108:N108"/>
    <mergeCell ref="L110:N110"/>
    <mergeCell ref="G64:H64"/>
    <mergeCell ref="L106:N106"/>
    <mergeCell ref="E64:F64"/>
    <mergeCell ref="I65:J65"/>
    <mergeCell ref="L107:N107"/>
    <mergeCell ref="C81:E81"/>
    <mergeCell ref="F74:H74"/>
    <mergeCell ref="F75:H75"/>
    <mergeCell ref="C75:E75"/>
    <mergeCell ref="F77:H77"/>
    <mergeCell ref="C66:D66"/>
    <mergeCell ref="C76:E76"/>
    <mergeCell ref="E70:F70"/>
    <mergeCell ref="G70:H70"/>
    <mergeCell ref="C70:D70"/>
    <mergeCell ref="M156:N156"/>
    <mergeCell ref="M157:N157"/>
    <mergeCell ref="L111:N111"/>
    <mergeCell ref="L124:N124"/>
    <mergeCell ref="C141:N141"/>
    <mergeCell ref="C142:E142"/>
    <mergeCell ref="J154:L154"/>
    <mergeCell ref="L113:N113"/>
    <mergeCell ref="I140:K140"/>
    <mergeCell ref="C154:C155"/>
    <mergeCell ref="A67:B67"/>
    <mergeCell ref="C67:D67"/>
    <mergeCell ref="E67:F67"/>
    <mergeCell ref="I67:J67"/>
    <mergeCell ref="K67:L67"/>
    <mergeCell ref="L105:N105"/>
    <mergeCell ref="M67:N67"/>
    <mergeCell ref="I74:K74"/>
    <mergeCell ref="L85:N85"/>
    <mergeCell ref="I82:K82"/>
    <mergeCell ref="L76:N76"/>
    <mergeCell ref="L98:N98"/>
    <mergeCell ref="L97:N97"/>
    <mergeCell ref="K69:L69"/>
    <mergeCell ref="L77:N77"/>
    <mergeCell ref="I75:K75"/>
    <mergeCell ref="L80:N80"/>
    <mergeCell ref="L82:N82"/>
    <mergeCell ref="K70:L70"/>
    <mergeCell ref="L78:N78"/>
    <mergeCell ref="M69:N69"/>
    <mergeCell ref="M70:N70"/>
    <mergeCell ref="M68:N68"/>
    <mergeCell ref="B34:P34"/>
    <mergeCell ref="C44:E44"/>
    <mergeCell ref="F44:N44"/>
    <mergeCell ref="K55:L55"/>
    <mergeCell ref="A64:B64"/>
    <mergeCell ref="I55:J55"/>
    <mergeCell ref="E60:H60"/>
    <mergeCell ref="C105:E105"/>
    <mergeCell ref="F105:H105"/>
    <mergeCell ref="I105:K105"/>
    <mergeCell ref="I69:J69"/>
    <mergeCell ref="G67:H67"/>
    <mergeCell ref="I68:J68"/>
    <mergeCell ref="C68:D68"/>
    <mergeCell ref="C87:E87"/>
    <mergeCell ref="F83:H83"/>
    <mergeCell ref="F88:H88"/>
    <mergeCell ref="J5:N5"/>
    <mergeCell ref="J6:N6"/>
    <mergeCell ref="J8:N8"/>
    <mergeCell ref="A13:N13"/>
    <mergeCell ref="B30:P30"/>
    <mergeCell ref="K48:L48"/>
    <mergeCell ref="M48:N48"/>
    <mergeCell ref="A42:A43"/>
    <mergeCell ref="B36:N36"/>
    <mergeCell ref="F42:N43"/>
    <mergeCell ref="A14:N14"/>
    <mergeCell ref="A15:N15"/>
    <mergeCell ref="B32:N32"/>
    <mergeCell ref="B16:N16"/>
    <mergeCell ref="B29:P29"/>
    <mergeCell ref="B17:N17"/>
    <mergeCell ref="B18:N18"/>
    <mergeCell ref="B19:N19"/>
    <mergeCell ref="B31:P31"/>
    <mergeCell ref="B28:P28"/>
    <mergeCell ref="I60:J60"/>
    <mergeCell ref="K60:L60"/>
    <mergeCell ref="K51:L51"/>
    <mergeCell ref="M51:N51"/>
    <mergeCell ref="B42:B43"/>
    <mergeCell ref="B20:N20"/>
    <mergeCell ref="B33:N33"/>
    <mergeCell ref="C48:D48"/>
    <mergeCell ref="I48:J48"/>
    <mergeCell ref="E48:H48"/>
    <mergeCell ref="C49:D49"/>
    <mergeCell ref="B35:N35"/>
    <mergeCell ref="C38:N38"/>
    <mergeCell ref="C39:N39"/>
    <mergeCell ref="C22:N22"/>
    <mergeCell ref="C42:E43"/>
    <mergeCell ref="I49:J49"/>
    <mergeCell ref="I174:J174"/>
    <mergeCell ref="F95:H95"/>
    <mergeCell ref="I95:K95"/>
    <mergeCell ref="C89:E89"/>
    <mergeCell ref="F89:H89"/>
    <mergeCell ref="A168:M168"/>
    <mergeCell ref="A166:M166"/>
    <mergeCell ref="A154:A155"/>
    <mergeCell ref="B154:B155"/>
    <mergeCell ref="M162:N162"/>
    <mergeCell ref="M163:N163"/>
    <mergeCell ref="M164:N164"/>
    <mergeCell ref="I170:J170"/>
    <mergeCell ref="G154:I154"/>
    <mergeCell ref="M154:N155"/>
    <mergeCell ref="A167:M167"/>
    <mergeCell ref="M160:N160"/>
    <mergeCell ref="M161:N161"/>
    <mergeCell ref="M159:N159"/>
    <mergeCell ref="D154:F154"/>
    <mergeCell ref="A66:B66"/>
    <mergeCell ref="A153:M153"/>
    <mergeCell ref="C74:E74"/>
    <mergeCell ref="L74:N74"/>
    <mergeCell ref="K68:L68"/>
    <mergeCell ref="G66:H66"/>
    <mergeCell ref="A70:B70"/>
    <mergeCell ref="L81:N81"/>
    <mergeCell ref="F81:H81"/>
    <mergeCell ref="I86:K86"/>
    <mergeCell ref="K49:L49"/>
    <mergeCell ref="M49:N49"/>
    <mergeCell ref="I51:J51"/>
    <mergeCell ref="E51:H51"/>
    <mergeCell ref="E52:H52"/>
    <mergeCell ref="I53:J53"/>
    <mergeCell ref="M53:N53"/>
    <mergeCell ref="C60:D60"/>
    <mergeCell ref="E68:F68"/>
    <mergeCell ref="G68:H68"/>
    <mergeCell ref="A68:B68"/>
    <mergeCell ref="G65:H65"/>
    <mergeCell ref="E49:H49"/>
    <mergeCell ref="C55:D55"/>
    <mergeCell ref="E55:H55"/>
    <mergeCell ref="E53:H53"/>
    <mergeCell ref="E50:H50"/>
    <mergeCell ref="I57:J57"/>
    <mergeCell ref="M55:N55"/>
    <mergeCell ref="K65:L65"/>
    <mergeCell ref="M65:N65"/>
    <mergeCell ref="M66:N66"/>
    <mergeCell ref="A69:B69"/>
    <mergeCell ref="C69:D69"/>
    <mergeCell ref="E69:F69"/>
    <mergeCell ref="G69:H69"/>
    <mergeCell ref="A65:B65"/>
    <mergeCell ref="L86:N86"/>
    <mergeCell ref="L83:N83"/>
    <mergeCell ref="C86:E86"/>
    <mergeCell ref="K53:L53"/>
    <mergeCell ref="E66:F66"/>
    <mergeCell ref="K66:L66"/>
    <mergeCell ref="M60:N60"/>
    <mergeCell ref="I66:J66"/>
    <mergeCell ref="C82:E82"/>
    <mergeCell ref="C83:E83"/>
    <mergeCell ref="C88:E88"/>
    <mergeCell ref="F86:H86"/>
    <mergeCell ref="C85:E85"/>
    <mergeCell ref="F85:H85"/>
    <mergeCell ref="L88:N88"/>
    <mergeCell ref="L104:N104"/>
    <mergeCell ref="L91:N91"/>
    <mergeCell ref="C92:E92"/>
    <mergeCell ref="F92:H92"/>
    <mergeCell ref="I92:K92"/>
    <mergeCell ref="C84:E84"/>
    <mergeCell ref="F84:H84"/>
    <mergeCell ref="L84:N84"/>
    <mergeCell ref="I83:K85"/>
    <mergeCell ref="F99:H99"/>
    <mergeCell ref="L101:N101"/>
    <mergeCell ref="C91:E91"/>
    <mergeCell ref="C90:E90"/>
    <mergeCell ref="L89:N89"/>
    <mergeCell ref="I93:K93"/>
    <mergeCell ref="I90:K90"/>
    <mergeCell ref="L92:N92"/>
    <mergeCell ref="L90:N90"/>
    <mergeCell ref="I91:K91"/>
    <mergeCell ref="F94:H94"/>
    <mergeCell ref="I94:K94"/>
    <mergeCell ref="L95:N95"/>
    <mergeCell ref="I99:K103"/>
    <mergeCell ref="L100:N100"/>
    <mergeCell ref="C101:E101"/>
    <mergeCell ref="L103:N103"/>
    <mergeCell ref="F103:H103"/>
    <mergeCell ref="C95:E95"/>
    <mergeCell ref="L99:N99"/>
    <mergeCell ref="I97:K97"/>
    <mergeCell ref="F102:H102"/>
    <mergeCell ref="C126:E126"/>
    <mergeCell ref="F126:H126"/>
    <mergeCell ref="C122:N122"/>
    <mergeCell ref="C123:E123"/>
    <mergeCell ref="F123:H123"/>
    <mergeCell ref="I123:K123"/>
    <mergeCell ref="C124:E124"/>
    <mergeCell ref="F124:H124"/>
    <mergeCell ref="C125:E125"/>
    <mergeCell ref="F125:H125"/>
    <mergeCell ref="C104:E104"/>
    <mergeCell ref="F104:H104"/>
    <mergeCell ref="F93:H93"/>
    <mergeCell ref="C103:E103"/>
    <mergeCell ref="L93:N93"/>
    <mergeCell ref="L94:N94"/>
    <mergeCell ref="F101:H101"/>
    <mergeCell ref="C94:E94"/>
    <mergeCell ref="C96:N96"/>
    <mergeCell ref="C99:E99"/>
    <mergeCell ref="C127:E127"/>
    <mergeCell ref="F127:H127"/>
    <mergeCell ref="L127:N127"/>
    <mergeCell ref="C128:E128"/>
    <mergeCell ref="F128:H128"/>
    <mergeCell ref="L128:N128"/>
    <mergeCell ref="C129:E129"/>
    <mergeCell ref="F129:H129"/>
    <mergeCell ref="L129:N129"/>
    <mergeCell ref="C130:E130"/>
    <mergeCell ref="F130:H130"/>
    <mergeCell ref="L130:N130"/>
    <mergeCell ref="C131:E131"/>
    <mergeCell ref="F131:H131"/>
    <mergeCell ref="L131:N131"/>
    <mergeCell ref="C132:E132"/>
    <mergeCell ref="F132:H132"/>
    <mergeCell ref="L132:N132"/>
    <mergeCell ref="C133:E133"/>
    <mergeCell ref="F133:H133"/>
    <mergeCell ref="L133:N133"/>
    <mergeCell ref="C134:E134"/>
    <mergeCell ref="F134:H134"/>
    <mergeCell ref="I134:K134"/>
    <mergeCell ref="L134:N134"/>
    <mergeCell ref="C138:E138"/>
    <mergeCell ref="F138:H138"/>
    <mergeCell ref="L138:N138"/>
    <mergeCell ref="C135:E135"/>
    <mergeCell ref="F135:H135"/>
    <mergeCell ref="I135:K135"/>
    <mergeCell ref="L135:N135"/>
    <mergeCell ref="F139:H139"/>
    <mergeCell ref="I139:K139"/>
    <mergeCell ref="L139:N139"/>
    <mergeCell ref="C136:E136"/>
    <mergeCell ref="F136:H136"/>
    <mergeCell ref="L136:N136"/>
    <mergeCell ref="I136:K138"/>
    <mergeCell ref="C137:E137"/>
    <mergeCell ref="F137:H137"/>
    <mergeCell ref="L137:N137"/>
    <mergeCell ref="C140:E140"/>
    <mergeCell ref="F140:H140"/>
    <mergeCell ref="L140:N140"/>
    <mergeCell ref="E58:H58"/>
    <mergeCell ref="C59:D59"/>
    <mergeCell ref="E59:H59"/>
    <mergeCell ref="I59:J59"/>
    <mergeCell ref="K59:L59"/>
    <mergeCell ref="M59:N59"/>
    <mergeCell ref="C139:E139"/>
    <mergeCell ref="F142:H142"/>
    <mergeCell ref="I142:K142"/>
    <mergeCell ref="L142:N142"/>
    <mergeCell ref="C143:E143"/>
    <mergeCell ref="F143:H143"/>
    <mergeCell ref="I143:K143"/>
    <mergeCell ref="L143:N143"/>
    <mergeCell ref="F146:H146"/>
    <mergeCell ref="L146:N146"/>
    <mergeCell ref="C144:E144"/>
    <mergeCell ref="F144:H144"/>
    <mergeCell ref="L144:N144"/>
    <mergeCell ref="I144:K144"/>
    <mergeCell ref="I146:K146"/>
    <mergeCell ref="F148:H148"/>
    <mergeCell ref="L148:N148"/>
    <mergeCell ref="C145:E145"/>
    <mergeCell ref="F145:H145"/>
    <mergeCell ref="L145:N145"/>
    <mergeCell ref="C147:E147"/>
    <mergeCell ref="F147:H147"/>
    <mergeCell ref="I147:K147"/>
    <mergeCell ref="L147:N147"/>
    <mergeCell ref="C146:E146"/>
    <mergeCell ref="C150:E150"/>
    <mergeCell ref="I148:K148"/>
    <mergeCell ref="F150:H150"/>
    <mergeCell ref="L150:N150"/>
    <mergeCell ref="C149:E149"/>
    <mergeCell ref="F149:H149"/>
    <mergeCell ref="I149:K149"/>
    <mergeCell ref="L149:N149"/>
    <mergeCell ref="I150:K150"/>
    <mergeCell ref="C148:E148"/>
  </mergeCells>
  <printOptions horizontalCentered="1"/>
  <pageMargins left="0.1968503937007874" right="0.1968503937007874" top="0.35433070866141736" bottom="0.1968503937007874" header="0" footer="0"/>
  <pageSetup blackAndWhite="1" fitToHeight="6" horizontalDpi="600" verticalDpi="600" orientation="landscape" paperSize="9" scale="64" r:id="rId1"/>
  <rowBreaks count="5" manualBreakCount="5">
    <brk id="40" max="13" man="1"/>
    <brk id="71" max="13" man="1"/>
    <brk id="89" max="13" man="1"/>
    <brk id="111" max="13" man="1"/>
    <brk id="133" max="13" man="1"/>
  </rowBreaks>
</worksheet>
</file>

<file path=xl/worksheets/sheet2.xml><?xml version="1.0" encoding="utf-8"?>
<worksheet xmlns="http://schemas.openxmlformats.org/spreadsheetml/2006/main" xmlns:r="http://schemas.openxmlformats.org/officeDocument/2006/relationships">
  <dimension ref="A1:P140"/>
  <sheetViews>
    <sheetView tabSelected="1" zoomScale="60" zoomScaleNormal="60" zoomScaleSheetLayoutView="70" zoomScalePageLayoutView="0" workbookViewId="0" topLeftCell="A1">
      <selection activeCell="A6" sqref="A6:M6"/>
    </sheetView>
  </sheetViews>
  <sheetFormatPr defaultColWidth="9.140625" defaultRowHeight="15"/>
  <cols>
    <col min="1" max="1" width="4.00390625" style="168" customWidth="1"/>
    <col min="2" max="2" width="43.421875" style="110" customWidth="1"/>
    <col min="3" max="3" width="41.8515625" style="110" customWidth="1"/>
    <col min="4" max="4" width="53.57421875" style="110" customWidth="1"/>
    <col min="5" max="5" width="17.7109375" style="110" customWidth="1"/>
    <col min="6" max="6" width="18.7109375" style="110" customWidth="1"/>
    <col min="7" max="7" width="19.140625" style="110" customWidth="1"/>
    <col min="8" max="8" width="16.140625" style="110" customWidth="1"/>
    <col min="9" max="9" width="18.8515625" style="110" customWidth="1"/>
    <col min="10" max="10" width="22.421875" style="110" customWidth="1"/>
    <col min="11" max="11" width="15.28125" style="110" customWidth="1"/>
    <col min="12" max="12" width="11.28125" style="110" customWidth="1"/>
    <col min="13" max="13" width="14.00390625" style="110" customWidth="1"/>
    <col min="14" max="14" width="11.28125" style="110" customWidth="1"/>
    <col min="15" max="15" width="11.57421875" style="110" customWidth="1"/>
    <col min="16" max="16384" width="9.140625" style="110" customWidth="1"/>
  </cols>
  <sheetData>
    <row r="1" spans="1:15" ht="18">
      <c r="A1" s="110"/>
      <c r="I1" s="111"/>
      <c r="J1" s="112" t="s">
        <v>0</v>
      </c>
      <c r="K1" s="113"/>
      <c r="L1" s="113"/>
      <c r="M1" s="113"/>
      <c r="N1" s="113"/>
      <c r="O1" s="113"/>
    </row>
    <row r="2" spans="1:15" ht="18">
      <c r="A2" s="110"/>
      <c r="I2" s="111"/>
      <c r="J2" s="112" t="s">
        <v>81</v>
      </c>
      <c r="K2" s="113"/>
      <c r="L2" s="113"/>
      <c r="M2" s="113"/>
      <c r="N2" s="113"/>
      <c r="O2" s="113"/>
    </row>
    <row r="3" spans="1:15" ht="18">
      <c r="A3" s="110"/>
      <c r="I3" s="111"/>
      <c r="J3" s="112"/>
      <c r="K3" s="113"/>
      <c r="L3" s="113"/>
      <c r="M3" s="113"/>
      <c r="N3" s="113"/>
      <c r="O3" s="113"/>
    </row>
    <row r="4" spans="1:15" ht="18">
      <c r="A4" s="110"/>
      <c r="I4" s="111"/>
      <c r="J4" s="114"/>
      <c r="K4" s="113"/>
      <c r="L4" s="113"/>
      <c r="M4" s="113"/>
      <c r="N4" s="113"/>
      <c r="O4" s="113"/>
    </row>
    <row r="5" ht="18">
      <c r="A5" s="115"/>
    </row>
    <row r="6" spans="1:14" s="112" customFormat="1" ht="22.5">
      <c r="A6" s="487" t="s">
        <v>56</v>
      </c>
      <c r="B6" s="487"/>
      <c r="C6" s="487"/>
      <c r="D6" s="487"/>
      <c r="E6" s="487"/>
      <c r="F6" s="487"/>
      <c r="G6" s="487"/>
      <c r="H6" s="487"/>
      <c r="I6" s="487"/>
      <c r="J6" s="487"/>
      <c r="K6" s="487"/>
      <c r="L6" s="487"/>
      <c r="M6" s="487"/>
      <c r="N6" s="116"/>
    </row>
    <row r="7" spans="1:14" s="112" customFormat="1" ht="20.25">
      <c r="A7" s="488" t="s">
        <v>233</v>
      </c>
      <c r="B7" s="488"/>
      <c r="C7" s="488"/>
      <c r="D7" s="488"/>
      <c r="E7" s="488"/>
      <c r="F7" s="488"/>
      <c r="G7" s="488"/>
      <c r="H7" s="488"/>
      <c r="I7" s="488"/>
      <c r="J7" s="488"/>
      <c r="K7" s="488"/>
      <c r="L7" s="488"/>
      <c r="M7" s="488"/>
      <c r="N7" s="117"/>
    </row>
    <row r="8" spans="1:13" s="112" customFormat="1" ht="18">
      <c r="A8" s="118"/>
      <c r="B8" s="118"/>
      <c r="C8" s="118"/>
      <c r="D8" s="118"/>
      <c r="E8" s="118"/>
      <c r="F8" s="118"/>
      <c r="G8" s="118"/>
      <c r="H8" s="118"/>
      <c r="I8" s="118"/>
      <c r="J8" s="118"/>
      <c r="K8" s="118"/>
      <c r="L8" s="118"/>
      <c r="M8" s="118"/>
    </row>
    <row r="9" spans="1:16" s="112" customFormat="1" ht="18">
      <c r="A9" s="115" t="s">
        <v>21</v>
      </c>
      <c r="B9" s="483" t="s">
        <v>231</v>
      </c>
      <c r="C9" s="483"/>
      <c r="D9" s="483"/>
      <c r="E9" s="483"/>
      <c r="F9" s="483"/>
      <c r="G9" s="483"/>
      <c r="H9" s="483"/>
      <c r="I9" s="483"/>
      <c r="J9" s="483"/>
      <c r="K9" s="483"/>
      <c r="L9" s="483"/>
      <c r="M9" s="483"/>
      <c r="N9" s="119"/>
      <c r="O9" s="119"/>
      <c r="P9" s="119"/>
    </row>
    <row r="10" spans="1:16" s="112" customFormat="1" ht="18">
      <c r="A10" s="115" t="s">
        <v>20</v>
      </c>
      <c r="B10" s="484" t="s">
        <v>49</v>
      </c>
      <c r="C10" s="484"/>
      <c r="D10" s="484"/>
      <c r="E10" s="484"/>
      <c r="F10" s="484"/>
      <c r="G10" s="484"/>
      <c r="H10" s="484"/>
      <c r="I10" s="484"/>
      <c r="J10" s="484"/>
      <c r="K10" s="484"/>
      <c r="L10" s="484"/>
      <c r="M10" s="484"/>
      <c r="N10" s="119"/>
      <c r="O10" s="119"/>
      <c r="P10" s="119"/>
    </row>
    <row r="11" spans="1:16" s="112" customFormat="1" ht="18">
      <c r="A11" s="115" t="s">
        <v>22</v>
      </c>
      <c r="B11" s="483" t="s">
        <v>232</v>
      </c>
      <c r="C11" s="483"/>
      <c r="D11" s="483"/>
      <c r="E11" s="483"/>
      <c r="F11" s="483"/>
      <c r="G11" s="483"/>
      <c r="H11" s="483"/>
      <c r="I11" s="483"/>
      <c r="J11" s="483"/>
      <c r="K11" s="483"/>
      <c r="L11" s="483"/>
      <c r="M11" s="483"/>
      <c r="N11" s="119"/>
      <c r="O11" s="119"/>
      <c r="P11" s="119"/>
    </row>
    <row r="12" spans="1:16" s="112" customFormat="1" ht="18">
      <c r="A12" s="115" t="s">
        <v>20</v>
      </c>
      <c r="B12" s="484" t="s">
        <v>50</v>
      </c>
      <c r="C12" s="484"/>
      <c r="D12" s="484"/>
      <c r="E12" s="484"/>
      <c r="F12" s="484"/>
      <c r="G12" s="484"/>
      <c r="H12" s="484"/>
      <c r="I12" s="484"/>
      <c r="J12" s="484"/>
      <c r="K12" s="484"/>
      <c r="L12" s="484"/>
      <c r="M12" s="484"/>
      <c r="N12" s="119"/>
      <c r="O12" s="119"/>
      <c r="P12" s="119"/>
    </row>
    <row r="13" spans="1:16" s="122" customFormat="1" ht="18.75" customHeight="1">
      <c r="A13" s="120" t="s">
        <v>23</v>
      </c>
      <c r="B13" s="485" t="s">
        <v>228</v>
      </c>
      <c r="C13" s="486"/>
      <c r="D13" s="486"/>
      <c r="E13" s="486"/>
      <c r="F13" s="486"/>
      <c r="G13" s="486"/>
      <c r="H13" s="486"/>
      <c r="I13" s="486"/>
      <c r="J13" s="486"/>
      <c r="K13" s="486"/>
      <c r="L13" s="486"/>
      <c r="M13" s="486"/>
      <c r="N13" s="119"/>
      <c r="O13" s="121"/>
      <c r="P13" s="121"/>
    </row>
    <row r="14" spans="1:16" s="122" customFormat="1" ht="21.75" customHeight="1">
      <c r="A14" s="120"/>
      <c r="B14" s="484" t="s">
        <v>165</v>
      </c>
      <c r="C14" s="484"/>
      <c r="D14" s="484"/>
      <c r="E14" s="484"/>
      <c r="F14" s="484"/>
      <c r="G14" s="484"/>
      <c r="H14" s="484"/>
      <c r="I14" s="484"/>
      <c r="J14" s="484"/>
      <c r="K14" s="484"/>
      <c r="L14" s="484"/>
      <c r="M14" s="484"/>
      <c r="N14" s="119"/>
      <c r="O14" s="123"/>
      <c r="P14" s="123"/>
    </row>
    <row r="15" spans="1:16" s="122" customFormat="1" ht="21.75" customHeight="1">
      <c r="A15" s="120"/>
      <c r="B15" s="481" t="s">
        <v>166</v>
      </c>
      <c r="C15" s="481"/>
      <c r="D15" s="481"/>
      <c r="E15" s="481"/>
      <c r="F15" s="481"/>
      <c r="G15" s="481"/>
      <c r="H15" s="481"/>
      <c r="I15" s="481"/>
      <c r="J15" s="481"/>
      <c r="K15" s="481"/>
      <c r="L15" s="481"/>
      <c r="M15" s="481"/>
      <c r="N15" s="119"/>
      <c r="O15" s="123"/>
      <c r="P15" s="123"/>
    </row>
    <row r="16" spans="1:2" s="112" customFormat="1" ht="18">
      <c r="A16" s="115" t="s">
        <v>26</v>
      </c>
      <c r="B16" s="112" t="s">
        <v>57</v>
      </c>
    </row>
    <row r="17" spans="1:10" s="112" customFormat="1" ht="18">
      <c r="A17" s="115"/>
      <c r="J17" s="52" t="s">
        <v>39</v>
      </c>
    </row>
    <row r="18" spans="1:10" s="112" customFormat="1" ht="18">
      <c r="A18" s="115"/>
      <c r="B18" s="459" t="s">
        <v>58</v>
      </c>
      <c r="C18" s="459"/>
      <c r="D18" s="459"/>
      <c r="E18" s="459" t="s">
        <v>59</v>
      </c>
      <c r="F18" s="459"/>
      <c r="G18" s="459"/>
      <c r="H18" s="459" t="s">
        <v>60</v>
      </c>
      <c r="I18" s="459"/>
      <c r="J18" s="459"/>
    </row>
    <row r="19" spans="1:10" s="112" customFormat="1" ht="18">
      <c r="A19" s="115"/>
      <c r="B19" s="125" t="s">
        <v>15</v>
      </c>
      <c r="C19" s="125" t="s">
        <v>16</v>
      </c>
      <c r="D19" s="125" t="s">
        <v>5</v>
      </c>
      <c r="E19" s="125" t="s">
        <v>15</v>
      </c>
      <c r="F19" s="125" t="s">
        <v>16</v>
      </c>
      <c r="G19" s="125" t="s">
        <v>5</v>
      </c>
      <c r="H19" s="125" t="s">
        <v>15</v>
      </c>
      <c r="I19" s="125" t="s">
        <v>16</v>
      </c>
      <c r="J19" s="125" t="s">
        <v>5</v>
      </c>
    </row>
    <row r="20" spans="1:10" s="112" customFormat="1" ht="18">
      <c r="A20" s="115"/>
      <c r="B20" s="125">
        <v>1</v>
      </c>
      <c r="C20" s="125">
        <v>2</v>
      </c>
      <c r="D20" s="125">
        <v>3</v>
      </c>
      <c r="E20" s="125">
        <v>4</v>
      </c>
      <c r="F20" s="125">
        <v>5</v>
      </c>
      <c r="G20" s="125">
        <v>6</v>
      </c>
      <c r="H20" s="125">
        <v>7</v>
      </c>
      <c r="I20" s="125">
        <v>8</v>
      </c>
      <c r="J20" s="125">
        <v>9</v>
      </c>
    </row>
    <row r="21" spans="1:10" s="112" customFormat="1" ht="18">
      <c r="A21" s="115"/>
      <c r="B21" s="169">
        <v>20118.6</v>
      </c>
      <c r="C21" s="169">
        <v>430.9</v>
      </c>
      <c r="D21" s="169">
        <f>B21+C21</f>
        <v>20549.5</v>
      </c>
      <c r="E21" s="169">
        <v>19982.1</v>
      </c>
      <c r="F21" s="170">
        <v>608.1</v>
      </c>
      <c r="G21" s="169">
        <f>E21+F21</f>
        <v>20590.199999999997</v>
      </c>
      <c r="H21" s="169">
        <f>E21-B21</f>
        <v>-136.5</v>
      </c>
      <c r="I21" s="169">
        <f>F21-C21</f>
        <v>177.20000000000005</v>
      </c>
      <c r="J21" s="169">
        <f>H21+I21</f>
        <v>40.700000000000045</v>
      </c>
    </row>
    <row r="22" s="112" customFormat="1" ht="18">
      <c r="A22" s="115"/>
    </row>
    <row r="23" spans="1:16" s="112" customFormat="1" ht="18">
      <c r="A23" s="120" t="s">
        <v>27</v>
      </c>
      <c r="B23" s="321" t="s">
        <v>71</v>
      </c>
      <c r="C23" s="321"/>
      <c r="D23" s="321"/>
      <c r="E23" s="321"/>
      <c r="F23" s="321"/>
      <c r="G23" s="321"/>
      <c r="H23" s="321"/>
      <c r="I23" s="321"/>
      <c r="J23" s="321"/>
      <c r="K23" s="321"/>
      <c r="L23" s="321"/>
      <c r="M23" s="321"/>
      <c r="N23" s="321"/>
      <c r="O23" s="321"/>
      <c r="P23" s="321"/>
    </row>
    <row r="24" spans="1:16" s="112" customFormat="1" ht="18">
      <c r="A24" s="120"/>
      <c r="B24" s="109"/>
      <c r="C24" s="109"/>
      <c r="D24" s="109"/>
      <c r="E24" s="109"/>
      <c r="F24" s="109"/>
      <c r="G24" s="109"/>
      <c r="H24" s="109"/>
      <c r="I24" s="109"/>
      <c r="J24" s="109"/>
      <c r="K24" s="109"/>
      <c r="L24" s="109"/>
      <c r="M24" s="109"/>
      <c r="N24" s="109"/>
      <c r="O24" s="52" t="s">
        <v>39</v>
      </c>
      <c r="P24" s="109"/>
    </row>
    <row r="25" spans="1:16" s="127" customFormat="1" ht="51.75" customHeight="1">
      <c r="A25" s="474" t="s">
        <v>3</v>
      </c>
      <c r="B25" s="475" t="s">
        <v>152</v>
      </c>
      <c r="C25" s="476" t="s">
        <v>86</v>
      </c>
      <c r="D25" s="478" t="s">
        <v>153</v>
      </c>
      <c r="E25" s="405" t="s">
        <v>154</v>
      </c>
      <c r="F25" s="482"/>
      <c r="G25" s="406"/>
      <c r="H25" s="405" t="s">
        <v>155</v>
      </c>
      <c r="I25" s="482"/>
      <c r="J25" s="406"/>
      <c r="K25" s="405" t="s">
        <v>60</v>
      </c>
      <c r="L25" s="482"/>
      <c r="M25" s="406"/>
      <c r="N25" s="474" t="s">
        <v>156</v>
      </c>
      <c r="O25" s="474"/>
      <c r="P25" s="474"/>
    </row>
    <row r="26" spans="1:16" s="127" customFormat="1" ht="30.75">
      <c r="A26" s="474"/>
      <c r="B26" s="475"/>
      <c r="C26" s="477"/>
      <c r="D26" s="479"/>
      <c r="E26" s="126" t="s">
        <v>15</v>
      </c>
      <c r="F26" s="126" t="s">
        <v>16</v>
      </c>
      <c r="G26" s="126" t="s">
        <v>5</v>
      </c>
      <c r="H26" s="126" t="s">
        <v>15</v>
      </c>
      <c r="I26" s="126" t="s">
        <v>16</v>
      </c>
      <c r="J26" s="126" t="s">
        <v>5</v>
      </c>
      <c r="K26" s="126" t="s">
        <v>15</v>
      </c>
      <c r="L26" s="126" t="s">
        <v>16</v>
      </c>
      <c r="M26" s="126" t="s">
        <v>5</v>
      </c>
      <c r="N26" s="474"/>
      <c r="O26" s="474"/>
      <c r="P26" s="474"/>
    </row>
    <row r="27" spans="1:16" s="129" customFormat="1" ht="18" customHeight="1">
      <c r="A27" s="126">
        <v>1</v>
      </c>
      <c r="B27" s="126">
        <v>2</v>
      </c>
      <c r="C27" s="128">
        <v>3</v>
      </c>
      <c r="D27" s="128">
        <v>4</v>
      </c>
      <c r="E27" s="124">
        <v>5</v>
      </c>
      <c r="F27" s="124">
        <v>6</v>
      </c>
      <c r="G27" s="124">
        <v>7</v>
      </c>
      <c r="H27" s="124">
        <v>8</v>
      </c>
      <c r="I27" s="124">
        <v>9</v>
      </c>
      <c r="J27" s="124">
        <v>10</v>
      </c>
      <c r="K27" s="124">
        <v>11</v>
      </c>
      <c r="L27" s="124">
        <v>12</v>
      </c>
      <c r="M27" s="124">
        <v>13</v>
      </c>
      <c r="N27" s="459">
        <v>14</v>
      </c>
      <c r="O27" s="459"/>
      <c r="P27" s="459"/>
    </row>
    <row r="28" spans="1:16" s="112" customFormat="1" ht="18">
      <c r="A28" s="130"/>
      <c r="B28" s="131"/>
      <c r="C28" s="132"/>
      <c r="D28" s="171" t="s">
        <v>240</v>
      </c>
      <c r="E28" s="134"/>
      <c r="F28" s="134"/>
      <c r="G28" s="134"/>
      <c r="H28" s="134"/>
      <c r="I28" s="134"/>
      <c r="J28" s="134"/>
      <c r="K28" s="134"/>
      <c r="L28" s="134"/>
      <c r="M28" s="134"/>
      <c r="N28" s="461"/>
      <c r="O28" s="461"/>
      <c r="P28" s="461"/>
    </row>
    <row r="29" spans="1:16" s="112" customFormat="1" ht="41.25">
      <c r="A29" s="130"/>
      <c r="B29" s="131" t="s">
        <v>179</v>
      </c>
      <c r="C29" s="132" t="s">
        <v>167</v>
      </c>
      <c r="D29" s="108" t="s">
        <v>101</v>
      </c>
      <c r="E29" s="169">
        <v>15971</v>
      </c>
      <c r="F29" s="169">
        <v>430.9</v>
      </c>
      <c r="G29" s="169">
        <f>E29+F29</f>
        <v>16401.9</v>
      </c>
      <c r="H29" s="169">
        <v>15964.3</v>
      </c>
      <c r="I29" s="169">
        <v>608.1</v>
      </c>
      <c r="J29" s="169">
        <f>H29+I29</f>
        <v>16572.399999999998</v>
      </c>
      <c r="K29" s="169">
        <f>H29-E29+0.2</f>
        <v>-6.500000000000727</v>
      </c>
      <c r="L29" s="169">
        <f>I29-F29</f>
        <v>177.20000000000005</v>
      </c>
      <c r="M29" s="169">
        <f>K29+L29</f>
        <v>170.6999999999993</v>
      </c>
      <c r="N29" s="490" t="s">
        <v>234</v>
      </c>
      <c r="O29" s="491"/>
      <c r="P29" s="492"/>
    </row>
    <row r="30" spans="1:16" s="112" customFormat="1" ht="18">
      <c r="A30" s="130"/>
      <c r="B30" s="131"/>
      <c r="C30" s="132"/>
      <c r="D30" s="171" t="s">
        <v>40</v>
      </c>
      <c r="E30" s="135"/>
      <c r="F30" s="135"/>
      <c r="G30" s="135"/>
      <c r="H30" s="135"/>
      <c r="I30" s="135"/>
      <c r="J30" s="135"/>
      <c r="K30" s="135"/>
      <c r="L30" s="135"/>
      <c r="M30" s="135"/>
      <c r="N30" s="493"/>
      <c r="O30" s="494"/>
      <c r="P30" s="495"/>
    </row>
    <row r="31" spans="1:16" s="112" customFormat="1" ht="225" customHeight="1">
      <c r="A31" s="130"/>
      <c r="B31" s="131"/>
      <c r="C31" s="132"/>
      <c r="D31" s="108" t="s">
        <v>102</v>
      </c>
      <c r="E31" s="135"/>
      <c r="F31" s="135"/>
      <c r="G31" s="135"/>
      <c r="H31" s="135"/>
      <c r="I31" s="135"/>
      <c r="J31" s="135"/>
      <c r="K31" s="135"/>
      <c r="L31" s="135"/>
      <c r="M31" s="135"/>
      <c r="N31" s="496"/>
      <c r="O31" s="497"/>
      <c r="P31" s="498"/>
    </row>
    <row r="32" spans="1:16" s="112" customFormat="1" ht="23.25" customHeight="1">
      <c r="A32" s="130"/>
      <c r="B32" s="131"/>
      <c r="C32" s="132"/>
      <c r="D32" s="171" t="s">
        <v>74</v>
      </c>
      <c r="E32" s="134">
        <f>E29</f>
        <v>15971</v>
      </c>
      <c r="F32" s="134">
        <f aca="true" t="shared" si="0" ref="F32:M32">F29</f>
        <v>430.9</v>
      </c>
      <c r="G32" s="134">
        <f t="shared" si="0"/>
        <v>16401.9</v>
      </c>
      <c r="H32" s="134">
        <f t="shared" si="0"/>
        <v>15964.3</v>
      </c>
      <c r="I32" s="134">
        <f t="shared" si="0"/>
        <v>608.1</v>
      </c>
      <c r="J32" s="134">
        <f t="shared" si="0"/>
        <v>16572.399999999998</v>
      </c>
      <c r="K32" s="134">
        <f t="shared" si="0"/>
        <v>-6.500000000000727</v>
      </c>
      <c r="L32" s="134">
        <f t="shared" si="0"/>
        <v>177.20000000000005</v>
      </c>
      <c r="M32" s="134">
        <f t="shared" si="0"/>
        <v>170.6999999999993</v>
      </c>
      <c r="N32" s="471"/>
      <c r="O32" s="472"/>
      <c r="P32" s="473"/>
    </row>
    <row r="33" spans="1:16" s="112" customFormat="1" ht="27.75" customHeight="1">
      <c r="A33" s="130"/>
      <c r="B33" s="131" t="s">
        <v>235</v>
      </c>
      <c r="C33" s="132" t="s">
        <v>236</v>
      </c>
      <c r="D33" s="171" t="s">
        <v>73</v>
      </c>
      <c r="E33" s="134"/>
      <c r="F33" s="134"/>
      <c r="G33" s="134"/>
      <c r="H33" s="134"/>
      <c r="I33" s="134"/>
      <c r="J33" s="134"/>
      <c r="K33" s="134"/>
      <c r="L33" s="134"/>
      <c r="M33" s="134"/>
      <c r="N33" s="468"/>
      <c r="O33" s="469"/>
      <c r="P33" s="470"/>
    </row>
    <row r="34" spans="1:16" s="112" customFormat="1" ht="28.5">
      <c r="A34" s="130"/>
      <c r="B34" s="131"/>
      <c r="C34" s="132"/>
      <c r="D34" s="133" t="s">
        <v>237</v>
      </c>
      <c r="E34" s="134">
        <v>4147.6</v>
      </c>
      <c r="F34" s="134">
        <v>0</v>
      </c>
      <c r="G34" s="134">
        <f>E34+F34</f>
        <v>4147.6</v>
      </c>
      <c r="H34" s="134">
        <v>4017.6</v>
      </c>
      <c r="I34" s="134">
        <v>0</v>
      </c>
      <c r="J34" s="134">
        <f>H34+I34</f>
        <v>4017.6</v>
      </c>
      <c r="K34" s="134">
        <f>H34-E34</f>
        <v>-130.00000000000045</v>
      </c>
      <c r="L34" s="134">
        <f>I34-F34</f>
        <v>0</v>
      </c>
      <c r="M34" s="134">
        <f>K34+L34</f>
        <v>-130.00000000000045</v>
      </c>
      <c r="N34" s="462" t="s">
        <v>239</v>
      </c>
      <c r="O34" s="463"/>
      <c r="P34" s="464"/>
    </row>
    <row r="35" spans="1:16" s="112" customFormat="1" ht="18">
      <c r="A35" s="130"/>
      <c r="B35" s="131"/>
      <c r="C35" s="132"/>
      <c r="D35" s="171" t="s">
        <v>41</v>
      </c>
      <c r="E35" s="172"/>
      <c r="F35" s="172"/>
      <c r="G35" s="172"/>
      <c r="H35" s="172"/>
      <c r="I35" s="172"/>
      <c r="J35" s="172"/>
      <c r="K35" s="172"/>
      <c r="L35" s="172"/>
      <c r="M35" s="172"/>
      <c r="N35" s="465"/>
      <c r="O35" s="466"/>
      <c r="P35" s="467"/>
    </row>
    <row r="36" spans="1:16" s="112" customFormat="1" ht="42">
      <c r="A36" s="130"/>
      <c r="B36" s="131"/>
      <c r="C36" s="132"/>
      <c r="D36" s="133" t="s">
        <v>238</v>
      </c>
      <c r="E36" s="134"/>
      <c r="F36" s="134"/>
      <c r="G36" s="134"/>
      <c r="H36" s="134"/>
      <c r="I36" s="134"/>
      <c r="J36" s="134"/>
      <c r="K36" s="134"/>
      <c r="L36" s="134"/>
      <c r="M36" s="134"/>
      <c r="N36" s="509"/>
      <c r="O36" s="510"/>
      <c r="P36" s="511"/>
    </row>
    <row r="37" spans="1:16" s="112" customFormat="1" ht="18">
      <c r="A37" s="130"/>
      <c r="B37" s="131"/>
      <c r="C37" s="132"/>
      <c r="D37" s="171" t="s">
        <v>74</v>
      </c>
      <c r="E37" s="134">
        <f>E34</f>
        <v>4147.6</v>
      </c>
      <c r="F37" s="134">
        <f aca="true" t="shared" si="1" ref="F37:M37">F34</f>
        <v>0</v>
      </c>
      <c r="G37" s="134">
        <f t="shared" si="1"/>
        <v>4147.6</v>
      </c>
      <c r="H37" s="134">
        <f t="shared" si="1"/>
        <v>4017.6</v>
      </c>
      <c r="I37" s="134">
        <f t="shared" si="1"/>
        <v>0</v>
      </c>
      <c r="J37" s="134">
        <f t="shared" si="1"/>
        <v>4017.6</v>
      </c>
      <c r="K37" s="134">
        <f t="shared" si="1"/>
        <v>-130.00000000000045</v>
      </c>
      <c r="L37" s="134">
        <f t="shared" si="1"/>
        <v>0</v>
      </c>
      <c r="M37" s="134">
        <f t="shared" si="1"/>
        <v>-130.00000000000045</v>
      </c>
      <c r="N37" s="461"/>
      <c r="O37" s="461"/>
      <c r="P37" s="461"/>
    </row>
    <row r="38" spans="1:16" s="112" customFormat="1" ht="18">
      <c r="A38" s="115"/>
      <c r="F38" s="118"/>
      <c r="G38" s="118"/>
      <c r="H38" s="118"/>
      <c r="I38" s="118"/>
      <c r="J38" s="118"/>
      <c r="K38" s="118"/>
      <c r="L38" s="118"/>
      <c r="M38" s="118"/>
      <c r="N38" s="118"/>
      <c r="O38" s="118"/>
      <c r="P38" s="118"/>
    </row>
    <row r="39" spans="1:14" s="112" customFormat="1" ht="18">
      <c r="A39" s="120" t="s">
        <v>28</v>
      </c>
      <c r="B39" s="480" t="s">
        <v>157</v>
      </c>
      <c r="C39" s="480"/>
      <c r="D39" s="480"/>
      <c r="E39" s="480"/>
      <c r="F39" s="480"/>
      <c r="G39" s="480"/>
      <c r="H39" s="480"/>
      <c r="I39" s="480"/>
      <c r="J39" s="480"/>
      <c r="K39" s="480"/>
      <c r="L39" s="137"/>
      <c r="M39" s="137"/>
      <c r="N39" s="137"/>
    </row>
    <row r="40" spans="1:14" s="112" customFormat="1" ht="18">
      <c r="A40" s="120"/>
      <c r="B40" s="136"/>
      <c r="C40" s="136"/>
      <c r="D40" s="136"/>
      <c r="E40" s="136"/>
      <c r="F40" s="136"/>
      <c r="G40" s="136"/>
      <c r="H40" s="136"/>
      <c r="I40" s="136"/>
      <c r="J40" s="136"/>
      <c r="K40" s="52" t="s">
        <v>39</v>
      </c>
      <c r="L40" s="137"/>
      <c r="M40" s="137"/>
      <c r="N40" s="137"/>
    </row>
    <row r="41" spans="1:14" s="112" customFormat="1" ht="18">
      <c r="A41" s="120"/>
      <c r="B41" s="478" t="s">
        <v>92</v>
      </c>
      <c r="C41" s="383" t="s">
        <v>61</v>
      </c>
      <c r="D41" s="383"/>
      <c r="E41" s="383"/>
      <c r="F41" s="383" t="s">
        <v>72</v>
      </c>
      <c r="G41" s="383"/>
      <c r="H41" s="383"/>
      <c r="I41" s="489" t="s">
        <v>60</v>
      </c>
      <c r="J41" s="489"/>
      <c r="K41" s="489"/>
      <c r="L41" s="460" t="s">
        <v>156</v>
      </c>
      <c r="M41" s="460"/>
      <c r="N41" s="460"/>
    </row>
    <row r="42" spans="1:14" s="112" customFormat="1" ht="18">
      <c r="A42" s="120"/>
      <c r="B42" s="479"/>
      <c r="C42" s="125" t="s">
        <v>15</v>
      </c>
      <c r="D42" s="125" t="s">
        <v>16</v>
      </c>
      <c r="E42" s="125" t="s">
        <v>5</v>
      </c>
      <c r="F42" s="125" t="s">
        <v>15</v>
      </c>
      <c r="G42" s="125" t="s">
        <v>16</v>
      </c>
      <c r="H42" s="125" t="s">
        <v>5</v>
      </c>
      <c r="I42" s="125" t="s">
        <v>15</v>
      </c>
      <c r="J42" s="125" t="s">
        <v>16</v>
      </c>
      <c r="K42" s="125" t="s">
        <v>5</v>
      </c>
      <c r="L42" s="460"/>
      <c r="M42" s="460"/>
      <c r="N42" s="460"/>
    </row>
    <row r="43" spans="1:14" s="112" customFormat="1" ht="18">
      <c r="A43" s="120"/>
      <c r="B43" s="138">
        <v>1</v>
      </c>
      <c r="C43" s="139">
        <v>2</v>
      </c>
      <c r="D43" s="139">
        <v>3</v>
      </c>
      <c r="E43" s="139">
        <v>4</v>
      </c>
      <c r="F43" s="139">
        <v>5</v>
      </c>
      <c r="G43" s="139">
        <v>6</v>
      </c>
      <c r="H43" s="139">
        <v>7</v>
      </c>
      <c r="I43" s="139">
        <v>8</v>
      </c>
      <c r="J43" s="139">
        <v>9</v>
      </c>
      <c r="K43" s="139">
        <v>10</v>
      </c>
      <c r="L43" s="459">
        <v>11</v>
      </c>
      <c r="M43" s="459"/>
      <c r="N43" s="459"/>
    </row>
    <row r="44" spans="1:14" s="112" customFormat="1" ht="18">
      <c r="A44" s="120"/>
      <c r="B44" s="140" t="s">
        <v>98</v>
      </c>
      <c r="C44" s="141">
        <v>0</v>
      </c>
      <c r="D44" s="141">
        <v>0</v>
      </c>
      <c r="E44" s="141">
        <f>C44+D44</f>
        <v>0</v>
      </c>
      <c r="F44" s="141">
        <v>0</v>
      </c>
      <c r="G44" s="141">
        <v>0</v>
      </c>
      <c r="H44" s="141">
        <f>F44+G44</f>
        <v>0</v>
      </c>
      <c r="I44" s="141">
        <f>C44-F44</f>
        <v>0</v>
      </c>
      <c r="J44" s="141">
        <v>0</v>
      </c>
      <c r="K44" s="141">
        <f>I44+J44</f>
        <v>0</v>
      </c>
      <c r="L44" s="460" t="s">
        <v>47</v>
      </c>
      <c r="M44" s="460"/>
      <c r="N44" s="460"/>
    </row>
    <row r="45" spans="1:14" s="112" customFormat="1" ht="18">
      <c r="A45" s="120"/>
      <c r="B45" s="140" t="s">
        <v>68</v>
      </c>
      <c r="C45" s="141">
        <v>0</v>
      </c>
      <c r="D45" s="141">
        <v>0</v>
      </c>
      <c r="E45" s="141">
        <v>0</v>
      </c>
      <c r="F45" s="141">
        <v>0</v>
      </c>
      <c r="G45" s="141">
        <v>0</v>
      </c>
      <c r="H45" s="141">
        <v>0</v>
      </c>
      <c r="I45" s="141">
        <f>C45-F45</f>
        <v>0</v>
      </c>
      <c r="J45" s="141">
        <v>0</v>
      </c>
      <c r="K45" s="141">
        <f>I45+J45</f>
        <v>0</v>
      </c>
      <c r="L45" s="460" t="s">
        <v>47</v>
      </c>
      <c r="M45" s="460"/>
      <c r="N45" s="460"/>
    </row>
    <row r="46" spans="1:14" s="112" customFormat="1" ht="18">
      <c r="A46" s="120"/>
      <c r="B46" s="140" t="s">
        <v>73</v>
      </c>
      <c r="C46" s="141">
        <v>0</v>
      </c>
      <c r="D46" s="141">
        <v>0</v>
      </c>
      <c r="E46" s="141">
        <v>0</v>
      </c>
      <c r="F46" s="141">
        <v>0</v>
      </c>
      <c r="G46" s="141">
        <v>0</v>
      </c>
      <c r="H46" s="141">
        <v>0</v>
      </c>
      <c r="I46" s="141">
        <f>C46-F46</f>
        <v>0</v>
      </c>
      <c r="J46" s="141">
        <v>0</v>
      </c>
      <c r="K46" s="141">
        <f>I46+J46</f>
        <v>0</v>
      </c>
      <c r="L46" s="460" t="s">
        <v>47</v>
      </c>
      <c r="M46" s="460"/>
      <c r="N46" s="460"/>
    </row>
    <row r="47" spans="1:14" s="112" customFormat="1" ht="18">
      <c r="A47" s="120"/>
      <c r="B47" s="142" t="s">
        <v>42</v>
      </c>
      <c r="C47" s="141">
        <v>0</v>
      </c>
      <c r="D47" s="141">
        <v>0</v>
      </c>
      <c r="E47" s="141">
        <v>0</v>
      </c>
      <c r="F47" s="141">
        <v>0</v>
      </c>
      <c r="G47" s="141">
        <v>0</v>
      </c>
      <c r="H47" s="141">
        <v>0</v>
      </c>
      <c r="I47" s="141">
        <f>C47-F47</f>
        <v>0</v>
      </c>
      <c r="J47" s="141">
        <v>0</v>
      </c>
      <c r="K47" s="141">
        <f>I47+J47</f>
        <v>0</v>
      </c>
      <c r="L47" s="460" t="s">
        <v>47</v>
      </c>
      <c r="M47" s="460"/>
      <c r="N47" s="460"/>
    </row>
    <row r="48" spans="1:14" s="112" customFormat="1" ht="18">
      <c r="A48" s="120"/>
      <c r="B48" s="140" t="s">
        <v>74</v>
      </c>
      <c r="C48" s="141">
        <v>0</v>
      </c>
      <c r="D48" s="141">
        <v>0</v>
      </c>
      <c r="E48" s="141">
        <v>0</v>
      </c>
      <c r="F48" s="141">
        <v>0</v>
      </c>
      <c r="G48" s="141">
        <v>0</v>
      </c>
      <c r="H48" s="141">
        <v>0</v>
      </c>
      <c r="I48" s="141">
        <f>C48-F48</f>
        <v>0</v>
      </c>
      <c r="J48" s="141">
        <v>0</v>
      </c>
      <c r="K48" s="141">
        <f>I48+J48</f>
        <v>0</v>
      </c>
      <c r="L48" s="460" t="s">
        <v>47</v>
      </c>
      <c r="M48" s="460"/>
      <c r="N48" s="460"/>
    </row>
    <row r="49" spans="1:14" s="112" customFormat="1" ht="18">
      <c r="A49" s="120"/>
      <c r="B49" s="143"/>
      <c r="C49" s="144"/>
      <c r="D49" s="144"/>
      <c r="E49" s="144"/>
      <c r="F49" s="144"/>
      <c r="G49" s="144"/>
      <c r="H49" s="144"/>
      <c r="I49" s="144"/>
      <c r="J49" s="144"/>
      <c r="K49" s="144"/>
      <c r="L49" s="137"/>
      <c r="M49" s="137"/>
      <c r="N49" s="137"/>
    </row>
    <row r="50" spans="1:2" s="112" customFormat="1" ht="18">
      <c r="A50" s="115" t="s">
        <v>29</v>
      </c>
      <c r="B50" s="112" t="s">
        <v>75</v>
      </c>
    </row>
    <row r="51" s="52" customFormat="1" ht="15">
      <c r="A51" s="145"/>
    </row>
    <row r="52" spans="1:12" s="52" customFormat="1" ht="53.25" customHeight="1">
      <c r="A52" s="126" t="s">
        <v>3</v>
      </c>
      <c r="B52" s="126" t="s">
        <v>63</v>
      </c>
      <c r="C52" s="126" t="s">
        <v>17</v>
      </c>
      <c r="D52" s="126" t="s">
        <v>18</v>
      </c>
      <c r="E52" s="405" t="s">
        <v>19</v>
      </c>
      <c r="F52" s="406"/>
      <c r="G52" s="405" t="s">
        <v>61</v>
      </c>
      <c r="H52" s="406"/>
      <c r="I52" s="405" t="s">
        <v>76</v>
      </c>
      <c r="J52" s="406"/>
      <c r="K52" s="407" t="s">
        <v>60</v>
      </c>
      <c r="L52" s="408"/>
    </row>
    <row r="53" spans="1:12" s="52" customFormat="1" ht="15.75" customHeight="1">
      <c r="A53" s="126">
        <v>1</v>
      </c>
      <c r="B53" s="126">
        <v>2</v>
      </c>
      <c r="C53" s="126">
        <v>3</v>
      </c>
      <c r="D53" s="126">
        <v>4</v>
      </c>
      <c r="E53" s="405">
        <v>5</v>
      </c>
      <c r="F53" s="406"/>
      <c r="G53" s="405">
        <v>6</v>
      </c>
      <c r="H53" s="406"/>
      <c r="I53" s="405">
        <v>7</v>
      </c>
      <c r="J53" s="406"/>
      <c r="K53" s="407">
        <v>8</v>
      </c>
      <c r="L53" s="408"/>
    </row>
    <row r="54" spans="1:12" s="52" customFormat="1" ht="15">
      <c r="A54" s="146"/>
      <c r="B54" s="131" t="s">
        <v>179</v>
      </c>
      <c r="C54" s="173" t="s">
        <v>68</v>
      </c>
      <c r="D54" s="107"/>
      <c r="E54" s="391"/>
      <c r="F54" s="392"/>
      <c r="G54" s="391"/>
      <c r="H54" s="392"/>
      <c r="I54" s="391"/>
      <c r="J54" s="392"/>
      <c r="K54" s="391"/>
      <c r="L54" s="392"/>
    </row>
    <row r="55" spans="1:12" s="52" customFormat="1" ht="60" customHeight="1">
      <c r="A55" s="146"/>
      <c r="B55" s="131"/>
      <c r="C55" s="133" t="s">
        <v>241</v>
      </c>
      <c r="D55" s="147" t="s">
        <v>78</v>
      </c>
      <c r="E55" s="428" t="s">
        <v>242</v>
      </c>
      <c r="F55" s="429"/>
      <c r="G55" s="426">
        <v>16401864</v>
      </c>
      <c r="H55" s="427"/>
      <c r="I55" s="426">
        <v>16572498.42</v>
      </c>
      <c r="J55" s="427"/>
      <c r="K55" s="204">
        <f>I55-G55</f>
        <v>170634.41999999993</v>
      </c>
      <c r="L55" s="206"/>
    </row>
    <row r="56" spans="1:12" s="52" customFormat="1" ht="15">
      <c r="A56" s="146"/>
      <c r="B56" s="107"/>
      <c r="C56" s="173" t="s">
        <v>40</v>
      </c>
      <c r="D56" s="126"/>
      <c r="E56" s="430"/>
      <c r="F56" s="430"/>
      <c r="G56" s="391"/>
      <c r="H56" s="392"/>
      <c r="I56" s="391"/>
      <c r="J56" s="392"/>
      <c r="K56" s="391"/>
      <c r="L56" s="392"/>
    </row>
    <row r="57" spans="1:12" s="52" customFormat="1" ht="83.25">
      <c r="A57" s="146"/>
      <c r="B57" s="107"/>
      <c r="C57" s="133" t="s">
        <v>102</v>
      </c>
      <c r="D57" s="147"/>
      <c r="E57" s="430"/>
      <c r="F57" s="430"/>
      <c r="G57" s="452"/>
      <c r="H57" s="453"/>
      <c r="I57" s="452"/>
      <c r="J57" s="453"/>
      <c r="K57" s="419"/>
      <c r="L57" s="420"/>
    </row>
    <row r="58" spans="1:12" s="52" customFormat="1" ht="15">
      <c r="A58" s="175">
        <v>1</v>
      </c>
      <c r="B58" s="107"/>
      <c r="C58" s="174" t="s">
        <v>6</v>
      </c>
      <c r="D58" s="107"/>
      <c r="E58" s="391"/>
      <c r="F58" s="392"/>
      <c r="G58" s="391"/>
      <c r="H58" s="392"/>
      <c r="I58" s="391"/>
      <c r="J58" s="392"/>
      <c r="K58" s="391"/>
      <c r="L58" s="392"/>
    </row>
    <row r="59" spans="1:12" s="52" customFormat="1" ht="15">
      <c r="A59" s="146"/>
      <c r="B59" s="81"/>
      <c r="C59" s="81" t="s">
        <v>168</v>
      </c>
      <c r="D59" s="82" t="s">
        <v>103</v>
      </c>
      <c r="E59" s="384" t="s">
        <v>247</v>
      </c>
      <c r="F59" s="385"/>
      <c r="G59" s="410">
        <v>1</v>
      </c>
      <c r="H59" s="411"/>
      <c r="I59" s="410">
        <v>1</v>
      </c>
      <c r="J59" s="411"/>
      <c r="K59" s="248">
        <f>I59-G59</f>
        <v>0</v>
      </c>
      <c r="L59" s="250"/>
    </row>
    <row r="60" spans="1:12" s="52" customFormat="1" ht="15">
      <c r="A60" s="146"/>
      <c r="B60" s="81"/>
      <c r="C60" s="81" t="s">
        <v>243</v>
      </c>
      <c r="D60" s="82" t="s">
        <v>103</v>
      </c>
      <c r="E60" s="382" t="s">
        <v>248</v>
      </c>
      <c r="F60" s="382"/>
      <c r="G60" s="410">
        <v>6</v>
      </c>
      <c r="H60" s="411"/>
      <c r="I60" s="410">
        <v>6</v>
      </c>
      <c r="J60" s="411"/>
      <c r="K60" s="248">
        <f>I60-G60</f>
        <v>0</v>
      </c>
      <c r="L60" s="250"/>
    </row>
    <row r="61" spans="1:12" s="52" customFormat="1" ht="80.25" customHeight="1">
      <c r="A61" s="146"/>
      <c r="B61" s="81"/>
      <c r="C61" s="81" t="s">
        <v>244</v>
      </c>
      <c r="D61" s="82" t="s">
        <v>103</v>
      </c>
      <c r="E61" s="382"/>
      <c r="F61" s="382"/>
      <c r="G61" s="417">
        <v>0</v>
      </c>
      <c r="H61" s="418"/>
      <c r="I61" s="417">
        <v>0</v>
      </c>
      <c r="J61" s="418"/>
      <c r="K61" s="433">
        <f>I61-G61</f>
        <v>0</v>
      </c>
      <c r="L61" s="434"/>
    </row>
    <row r="62" spans="1:12" s="52" customFormat="1" ht="27">
      <c r="A62" s="146"/>
      <c r="B62" s="81"/>
      <c r="C62" s="81" t="s">
        <v>245</v>
      </c>
      <c r="D62" s="82" t="s">
        <v>103</v>
      </c>
      <c r="E62" s="384" t="s">
        <v>249</v>
      </c>
      <c r="F62" s="385"/>
      <c r="G62" s="410">
        <v>259</v>
      </c>
      <c r="H62" s="411"/>
      <c r="I62" s="410">
        <v>241</v>
      </c>
      <c r="J62" s="411"/>
      <c r="K62" s="456">
        <f>I62-G62</f>
        <v>-18</v>
      </c>
      <c r="L62" s="457"/>
    </row>
    <row r="63" spans="1:12" s="52" customFormat="1" ht="143.25" customHeight="1">
      <c r="A63" s="146"/>
      <c r="B63" s="81"/>
      <c r="C63" s="81" t="s">
        <v>246</v>
      </c>
      <c r="D63" s="82" t="s">
        <v>103</v>
      </c>
      <c r="E63" s="388"/>
      <c r="F63" s="389"/>
      <c r="G63" s="417">
        <v>216</v>
      </c>
      <c r="H63" s="418"/>
      <c r="I63" s="417">
        <v>216</v>
      </c>
      <c r="J63" s="418"/>
      <c r="K63" s="433">
        <f>I63-G63</f>
        <v>0</v>
      </c>
      <c r="L63" s="434"/>
    </row>
    <row r="64" spans="1:12" s="52" customFormat="1" ht="19.5" customHeight="1">
      <c r="A64" s="85"/>
      <c r="B64" s="86"/>
      <c r="C64" s="431" t="s">
        <v>250</v>
      </c>
      <c r="D64" s="458"/>
      <c r="E64" s="458"/>
      <c r="F64" s="458"/>
      <c r="G64" s="458"/>
      <c r="H64" s="458"/>
      <c r="I64" s="458"/>
      <c r="J64" s="458"/>
      <c r="K64" s="458"/>
      <c r="L64" s="432"/>
    </row>
    <row r="65" spans="1:12" s="52" customFormat="1" ht="15">
      <c r="A65" s="175">
        <v>2</v>
      </c>
      <c r="B65" s="107"/>
      <c r="C65" s="173" t="s">
        <v>7</v>
      </c>
      <c r="D65" s="83"/>
      <c r="E65" s="431"/>
      <c r="F65" s="432"/>
      <c r="G65" s="431"/>
      <c r="H65" s="432"/>
      <c r="I65" s="431"/>
      <c r="J65" s="432"/>
      <c r="K65" s="431"/>
      <c r="L65" s="432"/>
    </row>
    <row r="66" spans="1:12" s="52" customFormat="1" ht="45" customHeight="1">
      <c r="A66" s="146"/>
      <c r="B66" s="81"/>
      <c r="C66" s="108" t="s">
        <v>251</v>
      </c>
      <c r="D66" s="83" t="s">
        <v>48</v>
      </c>
      <c r="E66" s="384" t="s">
        <v>257</v>
      </c>
      <c r="F66" s="385"/>
      <c r="G66" s="452">
        <v>5135</v>
      </c>
      <c r="H66" s="453"/>
      <c r="I66" s="452">
        <v>5240</v>
      </c>
      <c r="J66" s="453"/>
      <c r="K66" s="412">
        <f aca="true" t="shared" si="2" ref="K66:K71">I66-G66</f>
        <v>105</v>
      </c>
      <c r="L66" s="413"/>
    </row>
    <row r="67" spans="1:12" s="52" customFormat="1" ht="18.75" customHeight="1">
      <c r="A67" s="146"/>
      <c r="B67" s="81"/>
      <c r="C67" s="108" t="s">
        <v>252</v>
      </c>
      <c r="D67" s="83" t="s">
        <v>48</v>
      </c>
      <c r="E67" s="386"/>
      <c r="F67" s="387"/>
      <c r="G67" s="452">
        <v>141</v>
      </c>
      <c r="H67" s="453"/>
      <c r="I67" s="452">
        <v>162</v>
      </c>
      <c r="J67" s="453"/>
      <c r="K67" s="412">
        <f t="shared" si="2"/>
        <v>21</v>
      </c>
      <c r="L67" s="413"/>
    </row>
    <row r="68" spans="1:12" s="52" customFormat="1" ht="41.25">
      <c r="A68" s="146"/>
      <c r="B68" s="81"/>
      <c r="C68" s="108" t="s">
        <v>253</v>
      </c>
      <c r="D68" s="83" t="s">
        <v>48</v>
      </c>
      <c r="E68" s="386"/>
      <c r="F68" s="387"/>
      <c r="G68" s="452">
        <v>5135</v>
      </c>
      <c r="H68" s="453"/>
      <c r="I68" s="452">
        <v>5240</v>
      </c>
      <c r="J68" s="453"/>
      <c r="K68" s="412">
        <f t="shared" si="2"/>
        <v>105</v>
      </c>
      <c r="L68" s="413"/>
    </row>
    <row r="69" spans="1:12" s="52" customFormat="1" ht="41.25">
      <c r="A69" s="146"/>
      <c r="B69" s="81"/>
      <c r="C69" s="163" t="s">
        <v>254</v>
      </c>
      <c r="D69" s="83" t="s">
        <v>48</v>
      </c>
      <c r="E69" s="386"/>
      <c r="F69" s="387"/>
      <c r="G69" s="409">
        <v>5135</v>
      </c>
      <c r="H69" s="409"/>
      <c r="I69" s="409">
        <v>5240</v>
      </c>
      <c r="J69" s="409"/>
      <c r="K69" s="412">
        <f t="shared" si="2"/>
        <v>105</v>
      </c>
      <c r="L69" s="413"/>
    </row>
    <row r="70" spans="1:12" s="52" customFormat="1" ht="15">
      <c r="A70" s="146"/>
      <c r="B70" s="81"/>
      <c r="C70" s="163" t="s">
        <v>255</v>
      </c>
      <c r="D70" s="83" t="s">
        <v>48</v>
      </c>
      <c r="E70" s="386"/>
      <c r="F70" s="387"/>
      <c r="G70" s="409">
        <v>1280</v>
      </c>
      <c r="H70" s="409"/>
      <c r="I70" s="409">
        <v>1153</v>
      </c>
      <c r="J70" s="409"/>
      <c r="K70" s="414">
        <f t="shared" si="2"/>
        <v>-127</v>
      </c>
      <c r="L70" s="414"/>
    </row>
    <row r="71" spans="1:12" s="52" customFormat="1" ht="15">
      <c r="A71" s="146"/>
      <c r="B71" s="81"/>
      <c r="C71" s="163" t="s">
        <v>256</v>
      </c>
      <c r="D71" s="83" t="s">
        <v>48</v>
      </c>
      <c r="E71" s="388"/>
      <c r="F71" s="389"/>
      <c r="G71" s="409">
        <v>3855</v>
      </c>
      <c r="H71" s="409"/>
      <c r="I71" s="409">
        <v>4087</v>
      </c>
      <c r="J71" s="409"/>
      <c r="K71" s="414">
        <f t="shared" si="2"/>
        <v>232</v>
      </c>
      <c r="L71" s="414"/>
    </row>
    <row r="72" spans="1:12" s="52" customFormat="1" ht="35.25" customHeight="1">
      <c r="A72" s="84"/>
      <c r="B72" s="84"/>
      <c r="C72" s="499" t="s">
        <v>258</v>
      </c>
      <c r="D72" s="500"/>
      <c r="E72" s="500"/>
      <c r="F72" s="500"/>
      <c r="G72" s="500"/>
      <c r="H72" s="500"/>
      <c r="I72" s="500"/>
      <c r="J72" s="500"/>
      <c r="K72" s="500"/>
      <c r="L72" s="501"/>
    </row>
    <row r="73" spans="1:12" s="52" customFormat="1" ht="15">
      <c r="A73" s="175">
        <v>3</v>
      </c>
      <c r="B73" s="108"/>
      <c r="C73" s="176" t="s">
        <v>8</v>
      </c>
      <c r="D73" s="108"/>
      <c r="E73" s="391"/>
      <c r="F73" s="392"/>
      <c r="G73" s="391"/>
      <c r="H73" s="392"/>
      <c r="I73" s="391"/>
      <c r="J73" s="392"/>
      <c r="K73" s="391"/>
      <c r="L73" s="392"/>
    </row>
    <row r="74" spans="1:12" s="52" customFormat="1" ht="243.75" customHeight="1">
      <c r="A74" s="175"/>
      <c r="B74" s="108"/>
      <c r="C74" s="108" t="s">
        <v>259</v>
      </c>
      <c r="D74" s="83" t="s">
        <v>48</v>
      </c>
      <c r="E74" s="405" t="s">
        <v>260</v>
      </c>
      <c r="F74" s="406"/>
      <c r="G74" s="407">
        <v>14</v>
      </c>
      <c r="H74" s="408"/>
      <c r="I74" s="407">
        <v>14</v>
      </c>
      <c r="J74" s="408"/>
      <c r="K74" s="407">
        <f>I74-G74</f>
        <v>0</v>
      </c>
      <c r="L74" s="408"/>
    </row>
    <row r="75" spans="1:12" s="52" customFormat="1" ht="126" customHeight="1">
      <c r="A75" s="175"/>
      <c r="B75" s="108"/>
      <c r="C75" s="108" t="s">
        <v>261</v>
      </c>
      <c r="D75" s="83" t="s">
        <v>262</v>
      </c>
      <c r="E75" s="395" t="s">
        <v>263</v>
      </c>
      <c r="F75" s="396"/>
      <c r="G75" s="403">
        <v>3110</v>
      </c>
      <c r="H75" s="404"/>
      <c r="I75" s="403">
        <v>3048</v>
      </c>
      <c r="J75" s="404"/>
      <c r="K75" s="393">
        <f>I75-G75</f>
        <v>-62</v>
      </c>
      <c r="L75" s="394"/>
    </row>
    <row r="76" spans="1:12" s="52" customFormat="1" ht="54.75">
      <c r="A76" s="175"/>
      <c r="B76" s="108"/>
      <c r="C76" s="108" t="s">
        <v>264</v>
      </c>
      <c r="D76" s="83" t="s">
        <v>262</v>
      </c>
      <c r="E76" s="397"/>
      <c r="F76" s="398"/>
      <c r="G76" s="393">
        <v>3110</v>
      </c>
      <c r="H76" s="394"/>
      <c r="I76" s="393">
        <v>3048</v>
      </c>
      <c r="J76" s="394"/>
      <c r="K76" s="393">
        <f>I76-G76</f>
        <v>-62</v>
      </c>
      <c r="L76" s="394"/>
    </row>
    <row r="77" spans="1:12" s="52" customFormat="1" ht="70.5" customHeight="1">
      <c r="A77" s="146"/>
      <c r="B77" s="81"/>
      <c r="C77" s="108" t="s">
        <v>265</v>
      </c>
      <c r="D77" s="83" t="s">
        <v>262</v>
      </c>
      <c r="E77" s="399"/>
      <c r="F77" s="400"/>
      <c r="G77" s="426">
        <v>3110</v>
      </c>
      <c r="H77" s="427"/>
      <c r="I77" s="426">
        <v>3048</v>
      </c>
      <c r="J77" s="427"/>
      <c r="K77" s="204">
        <f>I77-G77</f>
        <v>-62</v>
      </c>
      <c r="L77" s="206"/>
    </row>
    <row r="78" spans="1:12" s="52" customFormat="1" ht="15">
      <c r="A78" s="84"/>
      <c r="B78" s="84"/>
      <c r="C78" s="499" t="s">
        <v>266</v>
      </c>
      <c r="D78" s="500"/>
      <c r="E78" s="500"/>
      <c r="F78" s="500"/>
      <c r="G78" s="500"/>
      <c r="H78" s="500"/>
      <c r="I78" s="500"/>
      <c r="J78" s="500"/>
      <c r="K78" s="500"/>
      <c r="L78" s="501"/>
    </row>
    <row r="79" spans="1:12" s="52" customFormat="1" ht="15">
      <c r="A79" s="175">
        <v>4</v>
      </c>
      <c r="B79" s="108"/>
      <c r="C79" s="176" t="s">
        <v>9</v>
      </c>
      <c r="D79" s="83"/>
      <c r="E79" s="431"/>
      <c r="F79" s="432"/>
      <c r="G79" s="431"/>
      <c r="H79" s="432"/>
      <c r="I79" s="431"/>
      <c r="J79" s="432"/>
      <c r="K79" s="431"/>
      <c r="L79" s="432"/>
    </row>
    <row r="80" spans="1:12" s="52" customFormat="1" ht="104.25" customHeight="1">
      <c r="A80" s="146"/>
      <c r="B80" s="81"/>
      <c r="C80" s="81" t="s">
        <v>115</v>
      </c>
      <c r="D80" s="83" t="s">
        <v>79</v>
      </c>
      <c r="E80" s="507" t="s">
        <v>230</v>
      </c>
      <c r="F80" s="508"/>
      <c r="G80" s="423">
        <v>100</v>
      </c>
      <c r="H80" s="424"/>
      <c r="I80" s="423">
        <f>I68/I66*100</f>
        <v>100</v>
      </c>
      <c r="J80" s="424"/>
      <c r="K80" s="505">
        <f>I80-G80</f>
        <v>0</v>
      </c>
      <c r="L80" s="506"/>
    </row>
    <row r="81" spans="1:12" s="52" customFormat="1" ht="15">
      <c r="A81" s="84"/>
      <c r="B81" s="84"/>
      <c r="C81" s="499" t="s">
        <v>229</v>
      </c>
      <c r="D81" s="500"/>
      <c r="E81" s="500"/>
      <c r="F81" s="500"/>
      <c r="G81" s="500"/>
      <c r="H81" s="500"/>
      <c r="I81" s="500"/>
      <c r="J81" s="500"/>
      <c r="K81" s="500"/>
      <c r="L81" s="501"/>
    </row>
    <row r="82" spans="1:12" s="52" customFormat="1" ht="15">
      <c r="A82" s="146"/>
      <c r="B82" s="107"/>
      <c r="C82" s="177" t="s">
        <v>73</v>
      </c>
      <c r="D82" s="83"/>
      <c r="E82" s="431"/>
      <c r="F82" s="432"/>
      <c r="G82" s="431"/>
      <c r="H82" s="432"/>
      <c r="I82" s="431"/>
      <c r="J82" s="432"/>
      <c r="K82" s="431"/>
      <c r="L82" s="432"/>
    </row>
    <row r="83" spans="1:12" s="52" customFormat="1" ht="140.25" customHeight="1">
      <c r="A83" s="146"/>
      <c r="B83" s="107"/>
      <c r="C83" s="105" t="s">
        <v>267</v>
      </c>
      <c r="D83" s="106" t="s">
        <v>78</v>
      </c>
      <c r="E83" s="401" t="s">
        <v>268</v>
      </c>
      <c r="F83" s="402"/>
      <c r="G83" s="426">
        <v>4147600</v>
      </c>
      <c r="H83" s="427"/>
      <c r="I83" s="426">
        <v>4017636.39</v>
      </c>
      <c r="J83" s="427"/>
      <c r="K83" s="204">
        <f>I83-G83</f>
        <v>-129963.60999999987</v>
      </c>
      <c r="L83" s="206"/>
    </row>
    <row r="84" spans="1:12" s="52" customFormat="1" ht="15">
      <c r="A84" s="146"/>
      <c r="B84" s="107"/>
      <c r="C84" s="178" t="s">
        <v>41</v>
      </c>
      <c r="D84" s="107"/>
      <c r="E84" s="383"/>
      <c r="F84" s="383"/>
      <c r="G84" s="454"/>
      <c r="H84" s="455"/>
      <c r="I84" s="391"/>
      <c r="J84" s="392"/>
      <c r="K84" s="391"/>
      <c r="L84" s="392"/>
    </row>
    <row r="85" spans="1:12" s="52" customFormat="1" ht="54.75">
      <c r="A85" s="146"/>
      <c r="B85" s="81"/>
      <c r="C85" s="105" t="s">
        <v>269</v>
      </c>
      <c r="D85" s="83"/>
      <c r="E85" s="383"/>
      <c r="F85" s="383"/>
      <c r="G85" s="415"/>
      <c r="H85" s="416"/>
      <c r="I85" s="415"/>
      <c r="J85" s="416"/>
      <c r="K85" s="419">
        <f>I85-G85</f>
        <v>0</v>
      </c>
      <c r="L85" s="420"/>
    </row>
    <row r="86" spans="1:12" s="52" customFormat="1" ht="15">
      <c r="A86" s="175">
        <v>1</v>
      </c>
      <c r="B86" s="81"/>
      <c r="C86" s="179" t="s">
        <v>6</v>
      </c>
      <c r="D86" s="82"/>
      <c r="E86" s="383"/>
      <c r="F86" s="383"/>
      <c r="G86" s="454"/>
      <c r="H86" s="455"/>
      <c r="I86" s="454"/>
      <c r="J86" s="455"/>
      <c r="K86" s="419">
        <f>I86-G86</f>
        <v>0</v>
      </c>
      <c r="L86" s="420"/>
    </row>
    <row r="87" spans="1:12" s="52" customFormat="1" ht="27">
      <c r="A87" s="146"/>
      <c r="B87" s="81"/>
      <c r="C87" s="105" t="s">
        <v>270</v>
      </c>
      <c r="D87" s="147" t="s">
        <v>103</v>
      </c>
      <c r="E87" s="382" t="s">
        <v>247</v>
      </c>
      <c r="F87" s="382"/>
      <c r="G87" s="417">
        <v>1</v>
      </c>
      <c r="H87" s="418"/>
      <c r="I87" s="417">
        <v>1</v>
      </c>
      <c r="J87" s="418"/>
      <c r="K87" s="433">
        <f>I87-G87</f>
        <v>0</v>
      </c>
      <c r="L87" s="434"/>
    </row>
    <row r="88" spans="1:12" s="52" customFormat="1" ht="146.25" customHeight="1">
      <c r="A88" s="146"/>
      <c r="B88" s="81"/>
      <c r="C88" s="105" t="s">
        <v>271</v>
      </c>
      <c r="D88" s="83" t="s">
        <v>103</v>
      </c>
      <c r="E88" s="383" t="s">
        <v>272</v>
      </c>
      <c r="F88" s="383"/>
      <c r="G88" s="423">
        <v>42.5</v>
      </c>
      <c r="H88" s="424"/>
      <c r="I88" s="423">
        <v>41</v>
      </c>
      <c r="J88" s="424"/>
      <c r="K88" s="264">
        <f>I88-G88</f>
        <v>-1.5</v>
      </c>
      <c r="L88" s="266"/>
    </row>
    <row r="89" spans="1:12" s="52" customFormat="1" ht="23.25" customHeight="1">
      <c r="A89" s="85"/>
      <c r="B89" s="86"/>
      <c r="C89" s="183" t="s">
        <v>273</v>
      </c>
      <c r="D89" s="184"/>
      <c r="E89" s="184"/>
      <c r="F89" s="184"/>
      <c r="G89" s="184"/>
      <c r="H89" s="184"/>
      <c r="I89" s="184"/>
      <c r="J89" s="184"/>
      <c r="K89" s="184"/>
      <c r="L89" s="185"/>
    </row>
    <row r="90" spans="1:12" s="52" customFormat="1" ht="15">
      <c r="A90" s="175">
        <v>2</v>
      </c>
      <c r="B90" s="107"/>
      <c r="C90" s="173" t="s">
        <v>7</v>
      </c>
      <c r="D90" s="83"/>
      <c r="E90" s="431"/>
      <c r="F90" s="432"/>
      <c r="G90" s="431"/>
      <c r="H90" s="432"/>
      <c r="I90" s="431"/>
      <c r="J90" s="432"/>
      <c r="K90" s="431"/>
      <c r="L90" s="432"/>
    </row>
    <row r="91" spans="1:12" s="52" customFormat="1" ht="50.25" customHeight="1">
      <c r="A91" s="146"/>
      <c r="B91" s="81"/>
      <c r="C91" s="105" t="s">
        <v>274</v>
      </c>
      <c r="D91" s="83" t="s">
        <v>48</v>
      </c>
      <c r="E91" s="384" t="s">
        <v>277</v>
      </c>
      <c r="F91" s="385"/>
      <c r="G91" s="380">
        <v>50</v>
      </c>
      <c r="H91" s="381"/>
      <c r="I91" s="380">
        <v>60</v>
      </c>
      <c r="J91" s="381"/>
      <c r="K91" s="248">
        <f>I91-G91</f>
        <v>10</v>
      </c>
      <c r="L91" s="250"/>
    </row>
    <row r="92" spans="1:12" s="52" customFormat="1" ht="15">
      <c r="A92" s="146"/>
      <c r="B92" s="81"/>
      <c r="C92" s="105" t="s">
        <v>275</v>
      </c>
      <c r="D92" s="83" t="s">
        <v>48</v>
      </c>
      <c r="E92" s="386"/>
      <c r="F92" s="387"/>
      <c r="G92" s="380">
        <v>25</v>
      </c>
      <c r="H92" s="381"/>
      <c r="I92" s="380">
        <v>30</v>
      </c>
      <c r="J92" s="381"/>
      <c r="K92" s="248">
        <f>I92-G92</f>
        <v>5</v>
      </c>
      <c r="L92" s="250"/>
    </row>
    <row r="93" spans="1:12" s="52" customFormat="1" ht="15">
      <c r="A93" s="146"/>
      <c r="B93" s="81"/>
      <c r="C93" s="105" t="s">
        <v>276</v>
      </c>
      <c r="D93" s="83" t="s">
        <v>48</v>
      </c>
      <c r="E93" s="386"/>
      <c r="F93" s="387"/>
      <c r="G93" s="380">
        <v>25</v>
      </c>
      <c r="H93" s="381"/>
      <c r="I93" s="380">
        <v>30</v>
      </c>
      <c r="J93" s="381"/>
      <c r="K93" s="248">
        <f>I93-G93</f>
        <v>5</v>
      </c>
      <c r="L93" s="250"/>
    </row>
    <row r="94" spans="1:12" s="52" customFormat="1" ht="29.25" customHeight="1">
      <c r="A94" s="85"/>
      <c r="B94" s="86"/>
      <c r="C94" s="439" t="s">
        <v>278</v>
      </c>
      <c r="D94" s="440"/>
      <c r="E94" s="440"/>
      <c r="F94" s="440"/>
      <c r="G94" s="440"/>
      <c r="H94" s="440"/>
      <c r="I94" s="440"/>
      <c r="J94" s="440"/>
      <c r="K94" s="440"/>
      <c r="L94" s="441"/>
    </row>
    <row r="95" spans="1:12" s="52" customFormat="1" ht="15">
      <c r="A95" s="146">
        <v>3</v>
      </c>
      <c r="B95" s="108"/>
      <c r="C95" s="176" t="s">
        <v>8</v>
      </c>
      <c r="D95" s="108"/>
      <c r="E95" s="391"/>
      <c r="F95" s="392"/>
      <c r="G95" s="391"/>
      <c r="H95" s="392"/>
      <c r="I95" s="391"/>
      <c r="J95" s="392"/>
      <c r="K95" s="391"/>
      <c r="L95" s="392"/>
    </row>
    <row r="96" spans="1:12" s="52" customFormat="1" ht="49.5" customHeight="1">
      <c r="A96" s="146"/>
      <c r="B96" s="81"/>
      <c r="C96" s="105" t="s">
        <v>279</v>
      </c>
      <c r="D96" s="83" t="s">
        <v>78</v>
      </c>
      <c r="E96" s="384" t="s">
        <v>285</v>
      </c>
      <c r="F96" s="385"/>
      <c r="G96" s="426">
        <v>82952</v>
      </c>
      <c r="H96" s="427"/>
      <c r="I96" s="426">
        <v>66960.61</v>
      </c>
      <c r="J96" s="427"/>
      <c r="K96" s="204">
        <f aca="true" t="shared" si="3" ref="K96:K101">I96-G96</f>
        <v>-15991.39</v>
      </c>
      <c r="L96" s="206"/>
    </row>
    <row r="97" spans="1:12" s="52" customFormat="1" ht="48.75" customHeight="1">
      <c r="A97" s="146"/>
      <c r="B97" s="81"/>
      <c r="C97" s="105" t="s">
        <v>280</v>
      </c>
      <c r="D97" s="83" t="s">
        <v>78</v>
      </c>
      <c r="E97" s="386"/>
      <c r="F97" s="387"/>
      <c r="G97" s="426">
        <v>82952</v>
      </c>
      <c r="H97" s="427"/>
      <c r="I97" s="426">
        <v>66960.61</v>
      </c>
      <c r="J97" s="427"/>
      <c r="K97" s="204">
        <f t="shared" si="3"/>
        <v>-15991.39</v>
      </c>
      <c r="L97" s="206"/>
    </row>
    <row r="98" spans="1:12" s="52" customFormat="1" ht="65.25" customHeight="1">
      <c r="A98" s="146"/>
      <c r="B98" s="81"/>
      <c r="C98" s="105" t="s">
        <v>281</v>
      </c>
      <c r="D98" s="83" t="s">
        <v>78</v>
      </c>
      <c r="E98" s="388"/>
      <c r="F98" s="389"/>
      <c r="G98" s="426">
        <v>82952</v>
      </c>
      <c r="H98" s="427"/>
      <c r="I98" s="426">
        <v>66960.61</v>
      </c>
      <c r="J98" s="427"/>
      <c r="K98" s="204">
        <f t="shared" si="3"/>
        <v>-15991.39</v>
      </c>
      <c r="L98" s="206"/>
    </row>
    <row r="99" spans="1:12" s="52" customFormat="1" ht="65.25" customHeight="1">
      <c r="A99" s="146"/>
      <c r="B99" s="81"/>
      <c r="C99" s="105" t="s">
        <v>282</v>
      </c>
      <c r="D99" s="83" t="s">
        <v>48</v>
      </c>
      <c r="E99" s="384" t="s">
        <v>284</v>
      </c>
      <c r="F99" s="385"/>
      <c r="G99" s="380">
        <v>6</v>
      </c>
      <c r="H99" s="381"/>
      <c r="I99" s="380">
        <v>8</v>
      </c>
      <c r="J99" s="381"/>
      <c r="K99" s="248">
        <f t="shared" si="3"/>
        <v>2</v>
      </c>
      <c r="L99" s="250"/>
    </row>
    <row r="100" spans="1:12" s="52" customFormat="1" ht="65.25" customHeight="1">
      <c r="A100" s="146"/>
      <c r="B100" s="81"/>
      <c r="C100" s="105" t="s">
        <v>283</v>
      </c>
      <c r="D100" s="83" t="s">
        <v>48</v>
      </c>
      <c r="E100" s="386"/>
      <c r="F100" s="387"/>
      <c r="G100" s="380">
        <v>3</v>
      </c>
      <c r="H100" s="381"/>
      <c r="I100" s="380">
        <v>4</v>
      </c>
      <c r="J100" s="381"/>
      <c r="K100" s="248">
        <f t="shared" si="3"/>
        <v>1</v>
      </c>
      <c r="L100" s="250"/>
    </row>
    <row r="101" spans="1:12" s="52" customFormat="1" ht="46.5" customHeight="1">
      <c r="A101" s="146"/>
      <c r="B101" s="81"/>
      <c r="C101" s="105" t="s">
        <v>276</v>
      </c>
      <c r="D101" s="83" t="s">
        <v>48</v>
      </c>
      <c r="E101" s="388"/>
      <c r="F101" s="389"/>
      <c r="G101" s="380">
        <v>3</v>
      </c>
      <c r="H101" s="381"/>
      <c r="I101" s="380">
        <v>4</v>
      </c>
      <c r="J101" s="381"/>
      <c r="K101" s="248">
        <f t="shared" si="3"/>
        <v>1</v>
      </c>
      <c r="L101" s="250"/>
    </row>
    <row r="102" spans="1:12" s="52" customFormat="1" ht="37.5" customHeight="1">
      <c r="A102" s="146"/>
      <c r="B102" s="81"/>
      <c r="C102" s="383" t="s">
        <v>286</v>
      </c>
      <c r="D102" s="383"/>
      <c r="E102" s="383"/>
      <c r="F102" s="383"/>
      <c r="G102" s="383"/>
      <c r="H102" s="383"/>
      <c r="I102" s="383"/>
      <c r="J102" s="383"/>
      <c r="K102" s="383"/>
      <c r="L102" s="383"/>
    </row>
    <row r="103" spans="1:12" s="52" customFormat="1" ht="15">
      <c r="A103" s="175">
        <v>4</v>
      </c>
      <c r="B103" s="108"/>
      <c r="C103" s="176" t="s">
        <v>9</v>
      </c>
      <c r="D103" s="83"/>
      <c r="E103" s="383"/>
      <c r="F103" s="383"/>
      <c r="G103" s="383"/>
      <c r="H103" s="383"/>
      <c r="I103" s="383"/>
      <c r="J103" s="383"/>
      <c r="K103" s="383"/>
      <c r="L103" s="383"/>
    </row>
    <row r="104" spans="1:12" s="52" customFormat="1" ht="41.25">
      <c r="A104" s="146"/>
      <c r="B104" s="81"/>
      <c r="C104" s="108" t="s">
        <v>287</v>
      </c>
      <c r="D104" s="83" t="s">
        <v>79</v>
      </c>
      <c r="E104" s="390" t="s">
        <v>288</v>
      </c>
      <c r="F104" s="390"/>
      <c r="G104" s="435">
        <v>100</v>
      </c>
      <c r="H104" s="435"/>
      <c r="I104" s="435">
        <v>100</v>
      </c>
      <c r="J104" s="435"/>
      <c r="K104" s="425">
        <f aca="true" t="shared" si="4" ref="K104:K109">I104-G104</f>
        <v>0</v>
      </c>
      <c r="L104" s="425"/>
    </row>
    <row r="105" spans="1:12" s="52" customFormat="1" ht="15">
      <c r="A105" s="146"/>
      <c r="B105" s="81"/>
      <c r="C105" s="108" t="s">
        <v>283</v>
      </c>
      <c r="D105" s="83" t="s">
        <v>79</v>
      </c>
      <c r="E105" s="391"/>
      <c r="F105" s="392"/>
      <c r="G105" s="380">
        <v>100</v>
      </c>
      <c r="H105" s="381"/>
      <c r="I105" s="380">
        <v>100</v>
      </c>
      <c r="J105" s="381"/>
      <c r="K105" s="425">
        <f t="shared" si="4"/>
        <v>0</v>
      </c>
      <c r="L105" s="425"/>
    </row>
    <row r="106" spans="1:12" s="52" customFormat="1" ht="15">
      <c r="A106" s="146"/>
      <c r="B106" s="81"/>
      <c r="C106" s="108" t="s">
        <v>276</v>
      </c>
      <c r="D106" s="83" t="s">
        <v>79</v>
      </c>
      <c r="E106" s="390" t="s">
        <v>288</v>
      </c>
      <c r="F106" s="390"/>
      <c r="G106" s="380">
        <v>100</v>
      </c>
      <c r="H106" s="381"/>
      <c r="I106" s="380">
        <v>100</v>
      </c>
      <c r="J106" s="381"/>
      <c r="K106" s="425">
        <f t="shared" si="4"/>
        <v>0</v>
      </c>
      <c r="L106" s="425"/>
    </row>
    <row r="107" spans="1:12" s="52" customFormat="1" ht="68.25" customHeight="1">
      <c r="A107" s="146"/>
      <c r="B107" s="81"/>
      <c r="C107" s="108" t="s">
        <v>289</v>
      </c>
      <c r="D107" s="83" t="s">
        <v>79</v>
      </c>
      <c r="E107" s="421" t="s">
        <v>292</v>
      </c>
      <c r="F107" s="422"/>
      <c r="G107" s="423">
        <v>12</v>
      </c>
      <c r="H107" s="424"/>
      <c r="I107" s="423">
        <v>13.3</v>
      </c>
      <c r="J107" s="424"/>
      <c r="K107" s="512">
        <f t="shared" si="4"/>
        <v>1.3000000000000007</v>
      </c>
      <c r="L107" s="512"/>
    </row>
    <row r="108" spans="1:12" s="52" customFormat="1" ht="65.25" customHeight="1">
      <c r="A108" s="146"/>
      <c r="B108" s="81"/>
      <c r="C108" s="108" t="s">
        <v>290</v>
      </c>
      <c r="D108" s="83" t="s">
        <v>79</v>
      </c>
      <c r="E108" s="421" t="s">
        <v>293</v>
      </c>
      <c r="F108" s="422"/>
      <c r="G108" s="423">
        <v>12</v>
      </c>
      <c r="H108" s="424"/>
      <c r="I108" s="423">
        <v>13.3</v>
      </c>
      <c r="J108" s="424"/>
      <c r="K108" s="512">
        <f t="shared" si="4"/>
        <v>1.3000000000000007</v>
      </c>
      <c r="L108" s="512"/>
    </row>
    <row r="109" spans="1:12" s="52" customFormat="1" ht="64.5" customHeight="1">
      <c r="A109" s="146"/>
      <c r="B109" s="81"/>
      <c r="C109" s="108" t="s">
        <v>291</v>
      </c>
      <c r="D109" s="83" t="s">
        <v>79</v>
      </c>
      <c r="E109" s="421" t="s">
        <v>294</v>
      </c>
      <c r="F109" s="422"/>
      <c r="G109" s="423">
        <v>12</v>
      </c>
      <c r="H109" s="424"/>
      <c r="I109" s="423">
        <v>13.3</v>
      </c>
      <c r="J109" s="424"/>
      <c r="K109" s="512">
        <f t="shared" si="4"/>
        <v>1.3000000000000007</v>
      </c>
      <c r="L109" s="512"/>
    </row>
    <row r="110" spans="1:12" s="52" customFormat="1" ht="15">
      <c r="A110" s="146"/>
      <c r="B110" s="81"/>
      <c r="C110" s="108"/>
      <c r="D110" s="83"/>
      <c r="E110" s="421"/>
      <c r="F110" s="422"/>
      <c r="G110" s="423"/>
      <c r="H110" s="424"/>
      <c r="I110" s="423"/>
      <c r="J110" s="424"/>
      <c r="K110" s="264"/>
      <c r="L110" s="266"/>
    </row>
    <row r="111" spans="1:12" s="52" customFormat="1" ht="44.25" customHeight="1">
      <c r="A111" s="84"/>
      <c r="B111" s="84"/>
      <c r="C111" s="443" t="s">
        <v>295</v>
      </c>
      <c r="D111" s="443"/>
      <c r="E111" s="443"/>
      <c r="F111" s="443"/>
      <c r="G111" s="443"/>
      <c r="H111" s="443"/>
      <c r="I111" s="443"/>
      <c r="J111" s="443"/>
      <c r="K111" s="443"/>
      <c r="L111" s="443"/>
    </row>
    <row r="112" spans="1:12" s="52" customFormat="1" ht="18.75" customHeight="1">
      <c r="A112" s="450" t="s">
        <v>296</v>
      </c>
      <c r="B112" s="450"/>
      <c r="C112" s="450"/>
      <c r="D112" s="450"/>
      <c r="E112" s="450"/>
      <c r="F112" s="450"/>
      <c r="G112" s="450"/>
      <c r="H112" s="450"/>
      <c r="I112" s="450"/>
      <c r="J112" s="450"/>
      <c r="K112" s="450"/>
      <c r="L112" s="450"/>
    </row>
    <row r="113" spans="1:12" s="52" customFormat="1" ht="125.25" customHeight="1">
      <c r="A113" s="513" t="s">
        <v>297</v>
      </c>
      <c r="B113" s="514"/>
      <c r="C113" s="514"/>
      <c r="D113" s="514"/>
      <c r="E113" s="514"/>
      <c r="F113" s="514"/>
      <c r="G113" s="514"/>
      <c r="H113" s="514"/>
      <c r="I113" s="514"/>
      <c r="J113" s="514"/>
      <c r="K113" s="514"/>
      <c r="L113" s="515"/>
    </row>
    <row r="114" s="52" customFormat="1" ht="16.5" customHeight="1">
      <c r="A114" s="145"/>
    </row>
    <row r="115" spans="1:2" s="112" customFormat="1" ht="18">
      <c r="A115" s="115" t="s">
        <v>30</v>
      </c>
      <c r="B115" s="112" t="s">
        <v>158</v>
      </c>
    </row>
    <row r="116" spans="1:15" s="52" customFormat="1" ht="15">
      <c r="A116" s="451"/>
      <c r="B116" s="451"/>
      <c r="C116" s="451"/>
      <c r="D116" s="451"/>
      <c r="E116" s="451"/>
      <c r="F116" s="451"/>
      <c r="G116" s="451"/>
      <c r="H116" s="451"/>
      <c r="I116" s="451"/>
      <c r="J116" s="451"/>
      <c r="K116" s="451"/>
      <c r="L116" s="451"/>
      <c r="M116" s="451"/>
      <c r="O116" s="52" t="s">
        <v>4</v>
      </c>
    </row>
    <row r="117" spans="1:15" s="148" customFormat="1" ht="12.75" customHeight="1">
      <c r="A117" s="502" t="s">
        <v>10</v>
      </c>
      <c r="B117" s="503" t="s">
        <v>11</v>
      </c>
      <c r="C117" s="503" t="s">
        <v>63</v>
      </c>
      <c r="D117" s="444" t="s">
        <v>43</v>
      </c>
      <c r="E117" s="445"/>
      <c r="F117" s="446"/>
      <c r="G117" s="444" t="s">
        <v>159</v>
      </c>
      <c r="H117" s="445"/>
      <c r="I117" s="446"/>
      <c r="J117" s="444" t="s">
        <v>160</v>
      </c>
      <c r="K117" s="445"/>
      <c r="L117" s="446"/>
      <c r="M117" s="444" t="s">
        <v>161</v>
      </c>
      <c r="N117" s="445"/>
      <c r="O117" s="446"/>
    </row>
    <row r="118" spans="1:15" s="148" customFormat="1" ht="15.75" customHeight="1">
      <c r="A118" s="502"/>
      <c r="B118" s="504"/>
      <c r="C118" s="504"/>
      <c r="D118" s="447"/>
      <c r="E118" s="448"/>
      <c r="F118" s="449"/>
      <c r="G118" s="447"/>
      <c r="H118" s="448"/>
      <c r="I118" s="449"/>
      <c r="J118" s="447"/>
      <c r="K118" s="448"/>
      <c r="L118" s="449"/>
      <c r="M118" s="447"/>
      <c r="N118" s="448"/>
      <c r="O118" s="449"/>
    </row>
    <row r="119" spans="1:15" s="148" customFormat="1" ht="15" customHeight="1">
      <c r="A119" s="502"/>
      <c r="B119" s="504"/>
      <c r="C119" s="504"/>
      <c r="D119" s="149" t="s">
        <v>15</v>
      </c>
      <c r="E119" s="149" t="s">
        <v>16</v>
      </c>
      <c r="F119" s="150" t="s">
        <v>5</v>
      </c>
      <c r="G119" s="151" t="s">
        <v>15</v>
      </c>
      <c r="H119" s="151" t="s">
        <v>16</v>
      </c>
      <c r="I119" s="152" t="s">
        <v>5</v>
      </c>
      <c r="J119" s="151" t="s">
        <v>15</v>
      </c>
      <c r="K119" s="151" t="s">
        <v>16</v>
      </c>
      <c r="L119" s="152" t="s">
        <v>5</v>
      </c>
      <c r="M119" s="151" t="s">
        <v>15</v>
      </c>
      <c r="N119" s="151" t="s">
        <v>16</v>
      </c>
      <c r="O119" s="152" t="s">
        <v>5</v>
      </c>
    </row>
    <row r="120" spans="1:15" s="155" customFormat="1" ht="12.75">
      <c r="A120" s="153">
        <v>1</v>
      </c>
      <c r="B120" s="153">
        <v>2</v>
      </c>
      <c r="C120" s="153">
        <v>3</v>
      </c>
      <c r="D120" s="153">
        <v>4</v>
      </c>
      <c r="E120" s="153">
        <v>5</v>
      </c>
      <c r="F120" s="153">
        <v>6</v>
      </c>
      <c r="G120" s="153">
        <v>7</v>
      </c>
      <c r="H120" s="153">
        <v>8</v>
      </c>
      <c r="I120" s="153">
        <v>9</v>
      </c>
      <c r="J120" s="153">
        <v>10</v>
      </c>
      <c r="K120" s="153">
        <v>11</v>
      </c>
      <c r="L120" s="153">
        <v>12</v>
      </c>
      <c r="M120" s="153">
        <v>13</v>
      </c>
      <c r="N120" s="154">
        <v>14</v>
      </c>
      <c r="O120" s="154">
        <v>15</v>
      </c>
    </row>
    <row r="121" spans="1:15" s="155" customFormat="1" ht="12.75">
      <c r="A121" s="153"/>
      <c r="B121" s="153" t="s">
        <v>68</v>
      </c>
      <c r="C121" s="153"/>
      <c r="D121" s="153"/>
      <c r="E121" s="153"/>
      <c r="F121" s="153"/>
      <c r="G121" s="153"/>
      <c r="H121" s="153"/>
      <c r="I121" s="153"/>
      <c r="J121" s="153"/>
      <c r="K121" s="153"/>
      <c r="L121" s="153"/>
      <c r="M121" s="156"/>
      <c r="N121" s="157"/>
      <c r="O121" s="154"/>
    </row>
    <row r="122" spans="1:15" s="148" customFormat="1" ht="12.75">
      <c r="A122" s="158"/>
      <c r="B122" s="159" t="s">
        <v>69</v>
      </c>
      <c r="C122" s="159"/>
      <c r="D122" s="153" t="s">
        <v>47</v>
      </c>
      <c r="E122" s="153" t="s">
        <v>47</v>
      </c>
      <c r="F122" s="153" t="s">
        <v>47</v>
      </c>
      <c r="G122" s="153" t="s">
        <v>47</v>
      </c>
      <c r="H122" s="153" t="s">
        <v>47</v>
      </c>
      <c r="I122" s="153" t="s">
        <v>47</v>
      </c>
      <c r="J122" s="153" t="s">
        <v>47</v>
      </c>
      <c r="K122" s="153" t="s">
        <v>47</v>
      </c>
      <c r="L122" s="153" t="s">
        <v>47</v>
      </c>
      <c r="M122" s="153" t="s">
        <v>47</v>
      </c>
      <c r="N122" s="153" t="s">
        <v>47</v>
      </c>
      <c r="O122" s="160"/>
    </row>
    <row r="123" spans="1:15" s="148" customFormat="1" ht="12.75">
      <c r="A123" s="158"/>
      <c r="B123" s="161" t="s">
        <v>44</v>
      </c>
      <c r="C123" s="161"/>
      <c r="D123" s="153" t="s">
        <v>47</v>
      </c>
      <c r="E123" s="153" t="s">
        <v>47</v>
      </c>
      <c r="F123" s="153" t="s">
        <v>47</v>
      </c>
      <c r="G123" s="153" t="s">
        <v>47</v>
      </c>
      <c r="H123" s="153" t="s">
        <v>47</v>
      </c>
      <c r="I123" s="153" t="s">
        <v>47</v>
      </c>
      <c r="J123" s="153" t="s">
        <v>47</v>
      </c>
      <c r="K123" s="153" t="s">
        <v>47</v>
      </c>
      <c r="L123" s="153" t="s">
        <v>47</v>
      </c>
      <c r="M123" s="153" t="s">
        <v>47</v>
      </c>
      <c r="N123" s="153" t="s">
        <v>47</v>
      </c>
      <c r="O123" s="160"/>
    </row>
    <row r="124" spans="1:15" s="148" customFormat="1" ht="12.75">
      <c r="A124" s="162"/>
      <c r="B124" s="161" t="s">
        <v>13</v>
      </c>
      <c r="C124" s="161"/>
      <c r="D124" s="153" t="s">
        <v>46</v>
      </c>
      <c r="E124" s="153" t="s">
        <v>47</v>
      </c>
      <c r="F124" s="153" t="s">
        <v>47</v>
      </c>
      <c r="G124" s="153" t="s">
        <v>46</v>
      </c>
      <c r="H124" s="153" t="s">
        <v>47</v>
      </c>
      <c r="I124" s="153" t="s">
        <v>47</v>
      </c>
      <c r="J124" s="153" t="s">
        <v>46</v>
      </c>
      <c r="K124" s="153" t="s">
        <v>47</v>
      </c>
      <c r="L124" s="153" t="s">
        <v>47</v>
      </c>
      <c r="M124" s="153" t="s">
        <v>46</v>
      </c>
      <c r="N124" s="153" t="s">
        <v>47</v>
      </c>
      <c r="O124" s="160"/>
    </row>
    <row r="125" spans="1:15" s="148" customFormat="1" ht="12.75">
      <c r="A125" s="162"/>
      <c r="B125" s="161" t="s">
        <v>42</v>
      </c>
      <c r="C125" s="161"/>
      <c r="D125" s="153" t="s">
        <v>47</v>
      </c>
      <c r="E125" s="153" t="s">
        <v>47</v>
      </c>
      <c r="F125" s="153" t="s">
        <v>47</v>
      </c>
      <c r="G125" s="153" t="s">
        <v>47</v>
      </c>
      <c r="H125" s="153" t="s">
        <v>47</v>
      </c>
      <c r="I125" s="153" t="s">
        <v>47</v>
      </c>
      <c r="J125" s="153" t="s">
        <v>47</v>
      </c>
      <c r="K125" s="153" t="s">
        <v>47</v>
      </c>
      <c r="L125" s="153" t="s">
        <v>47</v>
      </c>
      <c r="M125" s="153" t="s">
        <v>47</v>
      </c>
      <c r="N125" s="153" t="s">
        <v>47</v>
      </c>
      <c r="O125" s="160"/>
    </row>
    <row r="126" spans="1:15" s="148" customFormat="1" ht="15" customHeight="1">
      <c r="A126" s="162"/>
      <c r="B126" s="163"/>
      <c r="C126" s="439" t="s">
        <v>77</v>
      </c>
      <c r="D126" s="440"/>
      <c r="E126" s="440"/>
      <c r="F126" s="440"/>
      <c r="G126" s="440"/>
      <c r="H126" s="440"/>
      <c r="I126" s="440"/>
      <c r="J126" s="440"/>
      <c r="K126" s="440"/>
      <c r="L126" s="440"/>
      <c r="M126" s="440"/>
      <c r="N126" s="440"/>
      <c r="O126" s="441"/>
    </row>
    <row r="127" spans="1:15" s="148" customFormat="1" ht="12.75">
      <c r="A127" s="162"/>
      <c r="B127" s="159" t="s">
        <v>70</v>
      </c>
      <c r="C127" s="159"/>
      <c r="D127" s="153" t="s">
        <v>47</v>
      </c>
      <c r="E127" s="153" t="s">
        <v>47</v>
      </c>
      <c r="F127" s="153" t="s">
        <v>47</v>
      </c>
      <c r="G127" s="153" t="s">
        <v>47</v>
      </c>
      <c r="H127" s="153" t="s">
        <v>47</v>
      </c>
      <c r="I127" s="153" t="s">
        <v>47</v>
      </c>
      <c r="J127" s="153" t="s">
        <v>47</v>
      </c>
      <c r="K127" s="153" t="s">
        <v>47</v>
      </c>
      <c r="L127" s="153" t="s">
        <v>47</v>
      </c>
      <c r="M127" s="153" t="s">
        <v>47</v>
      </c>
      <c r="N127" s="153" t="s">
        <v>47</v>
      </c>
      <c r="O127" s="160"/>
    </row>
    <row r="128" spans="1:15" s="148" customFormat="1" ht="12.75">
      <c r="A128" s="162"/>
      <c r="B128" s="161" t="s">
        <v>42</v>
      </c>
      <c r="C128" s="161"/>
      <c r="D128" s="153" t="s">
        <v>47</v>
      </c>
      <c r="E128" s="153" t="s">
        <v>47</v>
      </c>
      <c r="F128" s="153" t="s">
        <v>47</v>
      </c>
      <c r="G128" s="153" t="s">
        <v>47</v>
      </c>
      <c r="H128" s="153" t="s">
        <v>47</v>
      </c>
      <c r="I128" s="153" t="s">
        <v>47</v>
      </c>
      <c r="J128" s="153" t="s">
        <v>47</v>
      </c>
      <c r="K128" s="153" t="s">
        <v>47</v>
      </c>
      <c r="L128" s="153" t="s">
        <v>47</v>
      </c>
      <c r="M128" s="153" t="s">
        <v>47</v>
      </c>
      <c r="N128" s="153" t="s">
        <v>47</v>
      </c>
      <c r="O128" s="160"/>
    </row>
    <row r="129" spans="1:15" s="148" customFormat="1" ht="12.75">
      <c r="A129" s="162"/>
      <c r="B129" s="161" t="s">
        <v>45</v>
      </c>
      <c r="C129" s="161"/>
      <c r="D129" s="153" t="s">
        <v>47</v>
      </c>
      <c r="E129" s="153" t="s">
        <v>47</v>
      </c>
      <c r="F129" s="153" t="s">
        <v>47</v>
      </c>
      <c r="G129" s="153" t="s">
        <v>47</v>
      </c>
      <c r="H129" s="153" t="s">
        <v>47</v>
      </c>
      <c r="I129" s="153" t="s">
        <v>47</v>
      </c>
      <c r="J129" s="153" t="s">
        <v>47</v>
      </c>
      <c r="K129" s="153" t="s">
        <v>47</v>
      </c>
      <c r="L129" s="153" t="s">
        <v>47</v>
      </c>
      <c r="M129" s="153" t="s">
        <v>47</v>
      </c>
      <c r="N129" s="153" t="s">
        <v>47</v>
      </c>
      <c r="O129" s="160"/>
    </row>
    <row r="131" spans="1:14" s="52" customFormat="1" ht="18">
      <c r="A131" s="164"/>
      <c r="B131" s="438" t="s">
        <v>162</v>
      </c>
      <c r="C131" s="438"/>
      <c r="D131" s="438"/>
      <c r="E131" s="438"/>
      <c r="F131" s="438"/>
      <c r="G131" s="438"/>
      <c r="H131" s="438"/>
      <c r="I131" s="438"/>
      <c r="J131" s="438"/>
      <c r="K131" s="438"/>
      <c r="L131" s="438"/>
      <c r="M131" s="438"/>
      <c r="N131" s="438"/>
    </row>
    <row r="132" spans="1:14" s="52" customFormat="1" ht="18">
      <c r="A132" s="164"/>
      <c r="B132" s="438" t="s">
        <v>163</v>
      </c>
      <c r="C132" s="438"/>
      <c r="D132" s="438"/>
      <c r="E132" s="438"/>
      <c r="F132" s="438"/>
      <c r="G132" s="438"/>
      <c r="H132" s="438"/>
      <c r="I132" s="438"/>
      <c r="J132" s="438"/>
      <c r="K132" s="438"/>
      <c r="L132" s="438"/>
      <c r="M132" s="438"/>
      <c r="N132" s="438"/>
    </row>
    <row r="133" spans="1:14" s="52" customFormat="1" ht="18">
      <c r="A133" s="164"/>
      <c r="B133" s="438" t="s">
        <v>164</v>
      </c>
      <c r="C133" s="438"/>
      <c r="D133" s="438"/>
      <c r="E133" s="438"/>
      <c r="F133" s="438"/>
      <c r="G133" s="438"/>
      <c r="H133" s="438"/>
      <c r="I133" s="438"/>
      <c r="J133" s="438"/>
      <c r="K133" s="438"/>
      <c r="L133" s="438"/>
      <c r="M133" s="438"/>
      <c r="N133" s="438"/>
    </row>
    <row r="134" spans="1:14" s="52" customFormat="1" ht="18">
      <c r="A134" s="164"/>
      <c r="B134" s="164"/>
      <c r="C134" s="164"/>
      <c r="D134" s="164"/>
      <c r="E134" s="164"/>
      <c r="F134" s="164"/>
      <c r="G134" s="164"/>
      <c r="H134" s="164"/>
      <c r="I134" s="164"/>
      <c r="J134" s="164"/>
      <c r="K134" s="164"/>
      <c r="L134" s="164"/>
      <c r="M134" s="164"/>
      <c r="N134" s="164"/>
    </row>
    <row r="135" spans="1:14" s="52" customFormat="1" ht="18">
      <c r="A135" s="164"/>
      <c r="B135" s="164"/>
      <c r="C135" s="164"/>
      <c r="D135" s="164"/>
      <c r="E135" s="164"/>
      <c r="F135" s="164"/>
      <c r="G135" s="164"/>
      <c r="H135" s="164"/>
      <c r="I135" s="164"/>
      <c r="J135" s="164"/>
      <c r="K135" s="164"/>
      <c r="L135" s="164"/>
      <c r="M135" s="164"/>
      <c r="N135" s="164"/>
    </row>
    <row r="136" spans="1:10" s="112" customFormat="1" ht="18">
      <c r="A136" s="436" t="s">
        <v>52</v>
      </c>
      <c r="B136" s="436"/>
      <c r="C136" s="436"/>
      <c r="D136" s="436"/>
      <c r="E136" s="436"/>
      <c r="G136" s="165"/>
      <c r="I136" s="442" t="s">
        <v>299</v>
      </c>
      <c r="J136" s="442"/>
    </row>
    <row r="137" spans="1:10" ht="18">
      <c r="A137" s="436" t="s">
        <v>298</v>
      </c>
      <c r="B137" s="436"/>
      <c r="C137" s="436"/>
      <c r="D137" s="436"/>
      <c r="G137" s="166" t="s">
        <v>31</v>
      </c>
      <c r="I137" s="437" t="s">
        <v>32</v>
      </c>
      <c r="J137" s="437"/>
    </row>
    <row r="138" spans="1:7" ht="18">
      <c r="A138" s="115"/>
      <c r="G138" s="113"/>
    </row>
    <row r="139" spans="1:10" ht="18">
      <c r="A139" s="436" t="s">
        <v>300</v>
      </c>
      <c r="B139" s="436"/>
      <c r="C139" s="436"/>
      <c r="D139" s="436"/>
      <c r="G139" s="167"/>
      <c r="I139" s="442" t="s">
        <v>301</v>
      </c>
      <c r="J139" s="442"/>
    </row>
    <row r="140" spans="1:10" ht="18">
      <c r="A140" s="436"/>
      <c r="B140" s="436"/>
      <c r="C140" s="436"/>
      <c r="D140" s="436"/>
      <c r="G140" s="166" t="s">
        <v>31</v>
      </c>
      <c r="I140" s="437" t="s">
        <v>32</v>
      </c>
      <c r="J140" s="437"/>
    </row>
  </sheetData>
  <sheetProtection/>
  <mergeCells count="265">
    <mergeCell ref="A113:L113"/>
    <mergeCell ref="G108:H108"/>
    <mergeCell ref="G109:H109"/>
    <mergeCell ref="I108:J108"/>
    <mergeCell ref="I109:J109"/>
    <mergeCell ref="I110:J110"/>
    <mergeCell ref="K106:L106"/>
    <mergeCell ref="K107:L107"/>
    <mergeCell ref="K108:L108"/>
    <mergeCell ref="K82:L82"/>
    <mergeCell ref="K105:L105"/>
    <mergeCell ref="K93:L93"/>
    <mergeCell ref="K91:L91"/>
    <mergeCell ref="K109:L109"/>
    <mergeCell ref="K110:L110"/>
    <mergeCell ref="G90:H90"/>
    <mergeCell ref="K74:L74"/>
    <mergeCell ref="N36:P36"/>
    <mergeCell ref="C78:L78"/>
    <mergeCell ref="I82:J82"/>
    <mergeCell ref="G53:H53"/>
    <mergeCell ref="I79:J79"/>
    <mergeCell ref="C81:L81"/>
    <mergeCell ref="E80:F80"/>
    <mergeCell ref="G80:H80"/>
    <mergeCell ref="K83:L83"/>
    <mergeCell ref="K84:L84"/>
    <mergeCell ref="D117:F118"/>
    <mergeCell ref="G68:H68"/>
    <mergeCell ref="K79:L79"/>
    <mergeCell ref="I83:J83"/>
    <mergeCell ref="C94:L94"/>
    <mergeCell ref="E79:F79"/>
    <mergeCell ref="K80:L80"/>
    <mergeCell ref="G83:H83"/>
    <mergeCell ref="G79:H79"/>
    <mergeCell ref="E90:F90"/>
    <mergeCell ref="C72:L72"/>
    <mergeCell ref="K65:L65"/>
    <mergeCell ref="K66:L66"/>
    <mergeCell ref="G73:H73"/>
    <mergeCell ref="I73:J73"/>
    <mergeCell ref="K73:L73"/>
    <mergeCell ref="G67:H67"/>
    <mergeCell ref="I67:J67"/>
    <mergeCell ref="I66:J66"/>
    <mergeCell ref="K60:L60"/>
    <mergeCell ref="G59:H59"/>
    <mergeCell ref="K59:L59"/>
    <mergeCell ref="K61:L61"/>
    <mergeCell ref="G62:H62"/>
    <mergeCell ref="I80:J80"/>
    <mergeCell ref="G63:H63"/>
    <mergeCell ref="K77:L77"/>
    <mergeCell ref="I68:J68"/>
    <mergeCell ref="G77:H77"/>
    <mergeCell ref="F41:H41"/>
    <mergeCell ref="I41:K41"/>
    <mergeCell ref="L41:N42"/>
    <mergeCell ref="K25:M25"/>
    <mergeCell ref="K58:L58"/>
    <mergeCell ref="G57:H57"/>
    <mergeCell ref="I57:J57"/>
    <mergeCell ref="N29:P31"/>
    <mergeCell ref="N37:P37"/>
    <mergeCell ref="B11:M11"/>
    <mergeCell ref="B12:M12"/>
    <mergeCell ref="B13:M13"/>
    <mergeCell ref="B14:M14"/>
    <mergeCell ref="A6:M6"/>
    <mergeCell ref="A7:M7"/>
    <mergeCell ref="B9:M9"/>
    <mergeCell ref="B10:M10"/>
    <mergeCell ref="B15:M15"/>
    <mergeCell ref="B18:D18"/>
    <mergeCell ref="E18:G18"/>
    <mergeCell ref="H18:J18"/>
    <mergeCell ref="B23:P23"/>
    <mergeCell ref="N25:P26"/>
    <mergeCell ref="E25:G25"/>
    <mergeCell ref="H25:J25"/>
    <mergeCell ref="N33:P33"/>
    <mergeCell ref="L46:N46"/>
    <mergeCell ref="N32:P32"/>
    <mergeCell ref="A25:A26"/>
    <mergeCell ref="B25:B26"/>
    <mergeCell ref="C25:C26"/>
    <mergeCell ref="D25:D26"/>
    <mergeCell ref="B39:K39"/>
    <mergeCell ref="B41:B42"/>
    <mergeCell ref="C41:E41"/>
    <mergeCell ref="K57:L57"/>
    <mergeCell ref="E52:F52"/>
    <mergeCell ref="G52:H52"/>
    <mergeCell ref="I52:J52"/>
    <mergeCell ref="K52:L52"/>
    <mergeCell ref="N27:P27"/>
    <mergeCell ref="N28:P28"/>
    <mergeCell ref="N34:P34"/>
    <mergeCell ref="N35:P35"/>
    <mergeCell ref="L47:N47"/>
    <mergeCell ref="E54:F54"/>
    <mergeCell ref="I56:J56"/>
    <mergeCell ref="K56:L56"/>
    <mergeCell ref="G56:H56"/>
    <mergeCell ref="G55:H55"/>
    <mergeCell ref="L43:N43"/>
    <mergeCell ref="L44:N44"/>
    <mergeCell ref="L45:N45"/>
    <mergeCell ref="K55:L55"/>
    <mergeCell ref="L48:N48"/>
    <mergeCell ref="G54:H54"/>
    <mergeCell ref="E82:F82"/>
    <mergeCell ref="G82:H82"/>
    <mergeCell ref="K67:L67"/>
    <mergeCell ref="E73:F73"/>
    <mergeCell ref="E110:F110"/>
    <mergeCell ref="G110:H110"/>
    <mergeCell ref="I54:J54"/>
    <mergeCell ref="K54:L54"/>
    <mergeCell ref="I63:J63"/>
    <mergeCell ref="E58:F58"/>
    <mergeCell ref="E65:F65"/>
    <mergeCell ref="G61:H61"/>
    <mergeCell ref="I61:J61"/>
    <mergeCell ref="G58:H58"/>
    <mergeCell ref="I55:J55"/>
    <mergeCell ref="I59:J59"/>
    <mergeCell ref="G60:H60"/>
    <mergeCell ref="I60:J60"/>
    <mergeCell ref="C64:L64"/>
    <mergeCell ref="G65:H65"/>
    <mergeCell ref="I65:J65"/>
    <mergeCell ref="K68:L68"/>
    <mergeCell ref="K63:L63"/>
    <mergeCell ref="I93:J93"/>
    <mergeCell ref="G86:H86"/>
    <mergeCell ref="I86:J86"/>
    <mergeCell ref="K86:L86"/>
    <mergeCell ref="C89:L89"/>
    <mergeCell ref="I77:J77"/>
    <mergeCell ref="I104:J104"/>
    <mergeCell ref="G105:H105"/>
    <mergeCell ref="A116:M116"/>
    <mergeCell ref="E108:F108"/>
    <mergeCell ref="I58:J58"/>
    <mergeCell ref="G66:H66"/>
    <mergeCell ref="G84:H84"/>
    <mergeCell ref="I84:J84"/>
    <mergeCell ref="I92:J92"/>
    <mergeCell ref="E109:F109"/>
    <mergeCell ref="B131:N131"/>
    <mergeCell ref="C111:L111"/>
    <mergeCell ref="M117:O118"/>
    <mergeCell ref="I137:J137"/>
    <mergeCell ref="G117:I118"/>
    <mergeCell ref="J117:L118"/>
    <mergeCell ref="A112:L112"/>
    <mergeCell ref="A117:A119"/>
    <mergeCell ref="B117:B119"/>
    <mergeCell ref="C117:C119"/>
    <mergeCell ref="A140:D140"/>
    <mergeCell ref="I140:J140"/>
    <mergeCell ref="A137:D137"/>
    <mergeCell ref="B132:N132"/>
    <mergeCell ref="B133:N133"/>
    <mergeCell ref="C126:O126"/>
    <mergeCell ref="A136:E136"/>
    <mergeCell ref="I136:J136"/>
    <mergeCell ref="I139:J139"/>
    <mergeCell ref="A139:D139"/>
    <mergeCell ref="I105:J105"/>
    <mergeCell ref="G96:H96"/>
    <mergeCell ref="I96:J96"/>
    <mergeCell ref="K96:L96"/>
    <mergeCell ref="G97:H97"/>
    <mergeCell ref="E91:F93"/>
    <mergeCell ref="I97:J97"/>
    <mergeCell ref="G91:H91"/>
    <mergeCell ref="G93:H93"/>
    <mergeCell ref="G104:H104"/>
    <mergeCell ref="K103:L103"/>
    <mergeCell ref="K92:L92"/>
    <mergeCell ref="G92:H92"/>
    <mergeCell ref="G95:H95"/>
    <mergeCell ref="I95:J95"/>
    <mergeCell ref="K95:L95"/>
    <mergeCell ref="K97:L97"/>
    <mergeCell ref="I87:J87"/>
    <mergeCell ref="K87:L87"/>
    <mergeCell ref="E104:F104"/>
    <mergeCell ref="E95:F95"/>
    <mergeCell ref="G88:H88"/>
    <mergeCell ref="I88:J88"/>
    <mergeCell ref="K88:L88"/>
    <mergeCell ref="E103:F103"/>
    <mergeCell ref="G103:H103"/>
    <mergeCell ref="I103:J103"/>
    <mergeCell ref="K104:L104"/>
    <mergeCell ref="G98:H98"/>
    <mergeCell ref="I98:J98"/>
    <mergeCell ref="K53:L53"/>
    <mergeCell ref="E55:F55"/>
    <mergeCell ref="E56:F56"/>
    <mergeCell ref="E57:F57"/>
    <mergeCell ref="K98:L98"/>
    <mergeCell ref="G101:H101"/>
    <mergeCell ref="I101:J101"/>
    <mergeCell ref="K101:L101"/>
    <mergeCell ref="K85:L85"/>
    <mergeCell ref="G85:H85"/>
    <mergeCell ref="E107:F107"/>
    <mergeCell ref="G106:H106"/>
    <mergeCell ref="G107:H107"/>
    <mergeCell ref="I106:J106"/>
    <mergeCell ref="I107:J107"/>
    <mergeCell ref="E99:F101"/>
    <mergeCell ref="E86:F86"/>
    <mergeCell ref="E53:F53"/>
    <mergeCell ref="I53:J53"/>
    <mergeCell ref="C102:L102"/>
    <mergeCell ref="I85:J85"/>
    <mergeCell ref="G87:H87"/>
    <mergeCell ref="I69:J69"/>
    <mergeCell ref="I70:J70"/>
    <mergeCell ref="I71:J71"/>
    <mergeCell ref="E59:F59"/>
    <mergeCell ref="E60:F61"/>
    <mergeCell ref="G69:H69"/>
    <mergeCell ref="G70:H70"/>
    <mergeCell ref="G71:H71"/>
    <mergeCell ref="E62:F63"/>
    <mergeCell ref="I62:J62"/>
    <mergeCell ref="K69:L69"/>
    <mergeCell ref="K70:L70"/>
    <mergeCell ref="K71:L71"/>
    <mergeCell ref="E66:F71"/>
    <mergeCell ref="K62:L62"/>
    <mergeCell ref="G75:H75"/>
    <mergeCell ref="I75:J75"/>
    <mergeCell ref="G76:H76"/>
    <mergeCell ref="I76:J76"/>
    <mergeCell ref="E74:F74"/>
    <mergeCell ref="G74:H74"/>
    <mergeCell ref="I74:J74"/>
    <mergeCell ref="E106:F106"/>
    <mergeCell ref="E105:F105"/>
    <mergeCell ref="G99:H99"/>
    <mergeCell ref="G100:H100"/>
    <mergeCell ref="K75:L75"/>
    <mergeCell ref="K76:L76"/>
    <mergeCell ref="E75:F77"/>
    <mergeCell ref="E83:F83"/>
    <mergeCell ref="E84:F84"/>
    <mergeCell ref="E85:F85"/>
    <mergeCell ref="I99:J99"/>
    <mergeCell ref="I100:J100"/>
    <mergeCell ref="K99:L99"/>
    <mergeCell ref="K100:L100"/>
    <mergeCell ref="E87:F87"/>
    <mergeCell ref="E88:F88"/>
    <mergeCell ref="E96:F98"/>
    <mergeCell ref="I91:J91"/>
    <mergeCell ref="I90:J90"/>
    <mergeCell ref="K90:L90"/>
  </mergeCells>
  <hyperlinks>
    <hyperlink ref="J4" r:id="rId1" display="http://zakon4.rada.gov.ua/laws/show/z2023-12/paran124#n124"/>
  </hyperlinks>
  <printOptions horizontalCentered="1"/>
  <pageMargins left="0.31496062992125984" right="0.31496062992125984" top="0.5511811023622047" bottom="0.15748031496062992" header="0" footer="0"/>
  <pageSetup blackAndWhite="1" fitToHeight="3" horizontalDpi="180" verticalDpi="180" orientation="landscape" paperSize="9" scale="42" r:id="rId2"/>
  <rowBreaks count="2" manualBreakCount="2">
    <brk id="49" max="255" man="1"/>
    <brk id="8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2018-01-12T12:15:47Z</cp:lastPrinted>
  <dcterms:created xsi:type="dcterms:W3CDTF">2006-09-28T05:33:49Z</dcterms:created>
  <dcterms:modified xsi:type="dcterms:W3CDTF">2019-07-23T07:15:36Z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