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8800" windowHeight="11652" firstSheet="1" activeTab="1"/>
  </bookViews>
  <sheets>
    <sheet name="паспорт 12.12.2018" sheetId="1" state="hidden" r:id="rId1"/>
    <sheet name="звіт" sheetId="2" r:id="rId2"/>
  </sheets>
  <definedNames>
    <definedName name="_xlnm.Print_Area" localSheetId="0">'паспорт 12.12.2018'!$A$1:$N$175</definedName>
  </definedNames>
  <calcPr fullCalcOnLoad="1"/>
</workbook>
</file>

<file path=xl/sharedStrings.xml><?xml version="1.0" encoding="utf-8"?>
<sst xmlns="http://schemas.openxmlformats.org/spreadsheetml/2006/main" count="609" uniqueCount="263">
  <si>
    <t>ЗАТВЕРДЖЕНО</t>
  </si>
  <si>
    <t>(найменування головного розпорядника коштів місцевого бюджету)</t>
  </si>
  <si>
    <t>ПАСПОРТ</t>
  </si>
  <si>
    <t>№ з/п</t>
  </si>
  <si>
    <t>(тис. грн)</t>
  </si>
  <si>
    <t>разом</t>
  </si>
  <si>
    <t>затрат</t>
  </si>
  <si>
    <t>продукту</t>
  </si>
  <si>
    <t>ефективності</t>
  </si>
  <si>
    <t>якості</t>
  </si>
  <si>
    <t>Код</t>
  </si>
  <si>
    <t>Найменування джерел надходжень</t>
  </si>
  <si>
    <t>Пояснення, що характеризують джерела фінансування</t>
  </si>
  <si>
    <t xml:space="preserve">Інші джерела фінансування (за видами) </t>
  </si>
  <si>
    <t>ПОГОДЖЕНО:</t>
  </si>
  <si>
    <t>загальний фонд</t>
  </si>
  <si>
    <t>спеціальний фонд</t>
  </si>
  <si>
    <t>Показники</t>
  </si>
  <si>
    <t>Одиниця виміру</t>
  </si>
  <si>
    <t>Джерело інформації</t>
  </si>
  <si>
    <t xml:space="preserve">                </t>
  </si>
  <si>
    <t xml:space="preserve">1. </t>
  </si>
  <si>
    <t>2.</t>
  </si>
  <si>
    <t>3.</t>
  </si>
  <si>
    <t xml:space="preserve">                     </t>
  </si>
  <si>
    <t>(найменування бюджетної програми)</t>
  </si>
  <si>
    <t xml:space="preserve">4. </t>
  </si>
  <si>
    <t xml:space="preserve">5. </t>
  </si>
  <si>
    <t xml:space="preserve">6. </t>
  </si>
  <si>
    <t xml:space="preserve">7. </t>
  </si>
  <si>
    <t xml:space="preserve">8. </t>
  </si>
  <si>
    <t xml:space="preserve"> (підпис)</t>
  </si>
  <si>
    <t>(ініціали та прізвище)</t>
  </si>
  <si>
    <t>Т.М.Нікітенко</t>
  </si>
  <si>
    <t xml:space="preserve">Підстави для виконання бюджетної програми: </t>
  </si>
  <si>
    <t>Бюджетний кодекс України;</t>
  </si>
  <si>
    <t>9.</t>
  </si>
  <si>
    <t>10.</t>
  </si>
  <si>
    <t>11.</t>
  </si>
  <si>
    <t xml:space="preserve"> (тис. грн.)</t>
  </si>
  <si>
    <t>Завдання 1</t>
  </si>
  <si>
    <t>Завдання 2</t>
  </si>
  <si>
    <t>…</t>
  </si>
  <si>
    <t>Касові видатки станом на 1 січня звітного періоду</t>
  </si>
  <si>
    <t>Надходження із бюджету</t>
  </si>
  <si>
    <t>УСЬОГО</t>
  </si>
  <si>
    <t>х</t>
  </si>
  <si>
    <t>-</t>
  </si>
  <si>
    <t>осіб</t>
  </si>
  <si>
    <t xml:space="preserve">(КПКВК МБ)                         (найменування головного розпорядника) </t>
  </si>
  <si>
    <t xml:space="preserve">(КПКВК МБ)                         (найменування відповідального виконавця) </t>
  </si>
  <si>
    <t>Начальник фінансового відділу</t>
  </si>
  <si>
    <t>Начальник управління праці та соціального захисту населення</t>
  </si>
  <si>
    <t xml:space="preserve">Наказ управління праці та соціального захисту населення виконкому Центрально-Міської районної у місті ради </t>
  </si>
  <si>
    <t>і наказ фінансового відділу виконкому Центрально-Міської районної у місті ради</t>
  </si>
  <si>
    <t>Мета бюджетної програми:</t>
  </si>
  <si>
    <t>Звіт</t>
  </si>
  <si>
    <t>Видатки та надання кредитів за бюджетною програмою за звітний період:</t>
  </si>
  <si>
    <t>Затверджено паспортом бюджетної програми</t>
  </si>
  <si>
    <t>Касові видатки (надані кредити)</t>
  </si>
  <si>
    <t>Відхилення</t>
  </si>
  <si>
    <t>Затверджено паспортом бюджетної програми на звітний період</t>
  </si>
  <si>
    <t>Підпрограми, спрямовані на досягнення мети, визначеної паспортом бюджетної програми:</t>
  </si>
  <si>
    <t>КПКВК</t>
  </si>
  <si>
    <t>Назва підпрограми</t>
  </si>
  <si>
    <t>Обсяги фінансування бюджетної програми у розрізі підпрограм та завдань:</t>
  </si>
  <si>
    <t>Результативні показники бюджетної програми у розрізі підпрограм і завдань</t>
  </si>
  <si>
    <r>
      <t>Джерела фінансування інвестиційних проектіву розрізі підпрограм</t>
    </r>
    <r>
      <rPr>
        <vertAlign val="superscript"/>
        <sz val="14"/>
        <color indexed="8"/>
        <rFont val="Times New Roman"/>
        <family val="1"/>
      </rPr>
      <t>2</t>
    </r>
  </si>
  <si>
    <t>Підпрограма 1</t>
  </si>
  <si>
    <t>Інвестиційний проект 1</t>
  </si>
  <si>
    <t>Інвестиційний проект 2</t>
  </si>
  <si>
    <t>Обсяги фінансування бюджетної програми за звітний період у розрізі підпрограм та завдань</t>
  </si>
  <si>
    <t>Касові видатки (надані кредити) за звітний період</t>
  </si>
  <si>
    <t>Підпрограма 2</t>
  </si>
  <si>
    <t>Усього</t>
  </si>
  <si>
    <t>Результативні показники бюджетної програми та аналіз їх виконання за звітний період</t>
  </si>
  <si>
    <t xml:space="preserve">Виконано за звітний період (касові видатки/надані кредити)              </t>
  </si>
  <si>
    <t>грн.</t>
  </si>
  <si>
    <t>%</t>
  </si>
  <si>
    <t>тис.грн.</t>
  </si>
  <si>
    <t>Наказ Міністерства фінансів України 26.08.2014 № 836</t>
  </si>
  <si>
    <t>(найменування місцевого фінансового органу)</t>
  </si>
  <si>
    <r>
      <t>(КПКВК МБ)  (КФКВК)</t>
    </r>
    <r>
      <rPr>
        <vertAlign val="superscript"/>
        <sz val="14"/>
        <color indexed="8"/>
        <rFont val="Times New Roman"/>
        <family val="1"/>
      </rPr>
      <t>1</t>
    </r>
  </si>
  <si>
    <t>Наказ Міністерства фінансів України від 26.08.2014 № 836 «Про деякі питання запровадження програмно-цільового методу складання та виконання місцевих бюджетів»;</t>
  </si>
  <si>
    <t xml:space="preserve">Рішення Криворізької міської ради від 31.03.2016  № 381 «Про обсяг і межі повноважень районних у місті рад та їх виконавчих органів»; </t>
  </si>
  <si>
    <t>КФКВК</t>
  </si>
  <si>
    <t>Спеціальний фонд</t>
  </si>
  <si>
    <t>Загальний фонд</t>
  </si>
  <si>
    <r>
      <t>Підпрограма / завдання бюджетної програми</t>
    </r>
    <r>
      <rPr>
        <vertAlign val="superscript"/>
        <sz val="14"/>
        <color indexed="8"/>
        <rFont val="Times New Roman"/>
        <family val="1"/>
      </rPr>
      <t>2</t>
    </r>
  </si>
  <si>
    <t>Разом</t>
  </si>
  <si>
    <t>Перелік регіональних цільових програм, які виконуються у складі бюджетної програми</t>
  </si>
  <si>
    <t>Назва регіональної цільової програми та підпрограми</t>
  </si>
  <si>
    <t>Значення показника</t>
  </si>
  <si>
    <t>Назва показника</t>
  </si>
  <si>
    <t>Касові видатки станом на 01 січня звітного періоду</t>
  </si>
  <si>
    <t xml:space="preserve">План видатків звітного періоду </t>
  </si>
  <si>
    <t>Л.В.Угринович</t>
  </si>
  <si>
    <t>Регіональна цільова програма 1</t>
  </si>
  <si>
    <r>
      <t>Прогноз видатків до кінця реалізації інвестиційного проекту</t>
    </r>
    <r>
      <rPr>
        <vertAlign val="superscript"/>
        <sz val="12"/>
        <color indexed="8"/>
        <rFont val="Times New Roman"/>
        <family val="1"/>
      </rPr>
      <t>3</t>
    </r>
  </si>
  <si>
    <t>Закон України «Про соціальні послуги»;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</si>
  <si>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</si>
  <si>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</si>
  <si>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од.</t>
  </si>
  <si>
    <t>Рішення виконкому Центрально-Міської районної Ради народних депутатів від 11.08.1995 № 264 "Про відкриття районного територіального центру по обслуговуванню пенсіонерів та інвалідів"</t>
  </si>
  <si>
    <t>Статут комунальної установи «Територіальний центр соціального обслуговування (надання соціальних послуг) у Центрально-Міському районі"</t>
  </si>
  <si>
    <t>-кількість штатних одиниць персоналу</t>
  </si>
  <si>
    <t>-кількість відділень</t>
  </si>
  <si>
    <t>-кількість установ</t>
  </si>
  <si>
    <t>у тому числі:</t>
  </si>
  <si>
    <t>чисельність осіб, які потребують соціального обслуговування (надання соціальних послуг)</t>
  </si>
  <si>
    <t>у тому числі з V групою рухової активності</t>
  </si>
  <si>
    <t>чисельність осіб, забезпечених соціальним обслуговуванням (наданням соціальних послуг)</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</si>
  <si>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</si>
  <si>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1 особи територіальним центром на рік</t>
  </si>
  <si>
    <t>відсоток осіб, охоплених соціальним обслуговуванням, до загальної чисельності осіб, які потребують соціальних послуг</t>
  </si>
  <si>
    <t>професіоналів, фахівців та робітників, які надають соціальні послуги</t>
  </si>
  <si>
    <t xml:space="preserve">Забезпечення збереження енергоресурсів </t>
  </si>
  <si>
    <t xml:space="preserve"> - обсяг видатків на оплату енергоносіїв всього, тис.грн., з них на:</t>
  </si>
  <si>
    <t>оплата теплопостачання</t>
  </si>
  <si>
    <t>оплата водопостачання</t>
  </si>
  <si>
    <t>оплата електроенергії</t>
  </si>
  <si>
    <t>оплата природного газу</t>
  </si>
  <si>
    <t>-площа приміщень, що опалюється</t>
  </si>
  <si>
    <t>-загальна площа приміщень</t>
  </si>
  <si>
    <t>кв.м</t>
  </si>
  <si>
    <t>обсяг споживання енергоресурсів у натуральному виразі, у тому числі:</t>
  </si>
  <si>
    <t> тис.Гкал</t>
  </si>
  <si>
    <t>-теплопостачання</t>
  </si>
  <si>
    <t>-водопостачання</t>
  </si>
  <si>
    <t>-електроенергії</t>
  </si>
  <si>
    <t>-природного газу</t>
  </si>
  <si>
    <t> тис.куб.м</t>
  </si>
  <si>
    <t xml:space="preserve"> - середній обсяг споживання енергоносіїв, у тому числі:</t>
  </si>
  <si>
    <t xml:space="preserve"> Гкал на 1 кв.м опалювальної площі</t>
  </si>
  <si>
    <t>куб.м на 1 кв.м загальної площі</t>
  </si>
  <si>
    <t> кВт. год.на 1 кв.м загальної площі</t>
  </si>
  <si>
    <t> куб.м на 1 кв.м загальної площі</t>
  </si>
  <si>
    <t xml:space="preserve"> - річна економія споживання енергоресурсів у натуральному виразі:</t>
  </si>
  <si>
    <t xml:space="preserve">природного газу </t>
  </si>
  <si>
    <t>прогноз</t>
  </si>
  <si>
    <t>Інвентарна картка № 1 обліку основних засобів</t>
  </si>
  <si>
    <t>Інвентарні картки №1, 2, 4, 5, 6 обліку основних засобів</t>
  </si>
  <si>
    <t>Підпрограма</t>
  </si>
  <si>
    <t>4</t>
  </si>
  <si>
    <t>3</t>
  </si>
  <si>
    <t>2</t>
  </si>
  <si>
    <t>1</t>
  </si>
  <si>
    <t xml:space="preserve">Завдання 2 </t>
  </si>
  <si>
    <r>
      <t xml:space="preserve">1 </t>
    </r>
    <r>
      <rPr>
        <sz val="10"/>
        <color indexed="8"/>
        <rFont val="Times New Roman"/>
        <family val="1"/>
      </rPr>
      <t>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</si>
  <si>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 xml:space="preserve">2 </t>
    </r>
    <r>
      <rPr>
        <sz val="10"/>
        <color indexed="8"/>
        <rFont val="Times New Roman"/>
        <family val="1"/>
      </rPr>
      <t>Пункт 11 заповнюється тільки для затверджених у місцевому бюджеті видатків/надання кредитів на реалізацію інвестиційних проектів (програм).</t>
    </r>
  </si>
  <si>
    <r>
      <t xml:space="preserve">3 </t>
    </r>
    <r>
      <rPr>
        <sz val="10"/>
        <color indexed="8"/>
        <rFont val="Times New Roman"/>
        <family val="1"/>
      </rPr>
      <t>Прогноз видатків до кінця реалізації інвестиційного проекту зазначається з розбивкою за роками.</t>
    </r>
  </si>
  <si>
    <t xml:space="preserve">КПКВК </t>
  </si>
  <si>
    <r>
      <t>Підпрограма/ завдання 
бюджетної програми</t>
    </r>
    <r>
      <rPr>
        <vertAlign val="superscript"/>
        <sz val="11"/>
        <color indexed="8"/>
        <rFont val="Times New Roman"/>
        <family val="1"/>
      </rPr>
      <t>2</t>
    </r>
  </si>
  <si>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</si>
  <si>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</si>
  <si>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</si>
  <si>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Видатки на реалізацію регіональних цільових програм, які виконуються в межах бюджетної програми, за звітний період</t>
  </si>
  <si>
    <t>Джерела фінансування інвестиційних проектів у розрізі підпрограм3</t>
  </si>
  <si>
    <t>План видатків звітного періоду</t>
  </si>
  <si>
    <t>Касові видатки за звітний період</t>
  </si>
  <si>
    <t>Прогноз видатків до кінця реалізації інвестиційного проекту</t>
  </si>
  <si>
    <r>
      <t xml:space="preserve">1 </t>
    </r>
    <r>
      <rPr>
        <sz val="12"/>
        <color indexed="8"/>
        <rFont val="Times New Roman"/>
        <family val="1"/>
      </rPr>
      <t>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</si>
  <si>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 xml:space="preserve">2 </t>
    </r>
    <r>
      <rPr>
        <sz val="12"/>
        <color indexed="8"/>
        <rFont val="Times New Roman"/>
        <family val="1"/>
      </rPr>
      <t>Зазначаються усі підпрограми та завдання, затверджені паспортом бюджетної програми.</t>
    </r>
  </si>
  <si>
    <r>
      <t xml:space="preserve">3 </t>
    </r>
    <r>
      <rPr>
        <sz val="12"/>
        <color indexed="8"/>
        <rFont val="Times New Roman"/>
        <family val="1"/>
      </rPr>
      <t>Пункт 8 заповнюється тільки для затверджених у місцевому бюджеті видатків/надання кредитів на реалізацію інвестиційних проектів (програм).</t>
    </r>
  </si>
  <si>
    <r>
      <t>(КПКВК МБ)    (КФКВК)</t>
    </r>
    <r>
      <rPr>
        <vertAlign val="superscript"/>
        <sz val="14"/>
        <color indexed="8"/>
        <rFont val="Times New Roman"/>
        <family val="1"/>
      </rPr>
      <t>1</t>
    </r>
    <r>
      <rPr>
        <sz val="14"/>
        <color indexed="8"/>
        <rFont val="Times New Roman"/>
        <family val="1"/>
      </rPr>
      <t xml:space="preserve">                          (найменування бюджетної програми)</t>
    </r>
  </si>
  <si>
    <t xml:space="preserve">                                                             </t>
  </si>
  <si>
    <t> тис.кВт. Год</t>
  </si>
  <si>
    <t xml:space="preserve">  бюджетної програми місцевого бюджету на 2018 рік</t>
  </si>
  <si>
    <t xml:space="preserve">0800000                  Управління праці та соціального захисту населення виконкому Центрально-Міської районної у місті ради </t>
  </si>
  <si>
    <t xml:space="preserve">0810000                 Управління праці та соціального захисту населення виконкому Центрально-Міської районної у місті ради </t>
  </si>
  <si>
    <t>0813100                                            Надання соціальних та реабілітаційних послуг громадянам похилого віку, особам з інвалідністю, дітям з інвалідністю в установах</t>
  </si>
  <si>
    <t xml:space="preserve"> соціального обслуговування</t>
  </si>
  <si>
    <t>Закон України «Про Державний бюджет України на 2018 рік»;</t>
  </si>
  <si>
    <t>Рішення Центрально-Міської районної у місті ради від 22.12.2017 №207 «Про районний у місті бюджет на 2018 рік» зі змінами;</t>
  </si>
  <si>
    <t xml:space="preserve">Забезпечення надання соціальних послуг, зокрема стаціонарного догляду, догляду вдома, денного догляду, громадянам похилого </t>
  </si>
  <si>
    <t>віку, особам з інвалідністю, дітям з інвалідністю в установах соціального обслуговування системи органів праці та соціального захисту населення</t>
  </si>
  <si>
    <t>0813104</t>
  </si>
  <si>
    <t>Завдання 3</t>
  </si>
  <si>
    <t>Реалізація пректу Центрально-Міської райооної ради ветеранів м. Кривого Рогу "Від здоров'я до соціальної активності"</t>
  </si>
  <si>
    <t>Рішення Центрально-Міської районної у місті ради від 22.12.2017 № 207 «Про районний у місті бюджет на 2018 рік»</t>
  </si>
  <si>
    <t>Рішення Центрально-Міської районної у місті ради від 20.12.2017 №467 «Про затвердження структури та чисельності працівників КУ «Територіальний центр соціального обслуговування (надання соціальних послуг) у Центрально-Міському районі"», штатний розпис на 2018 рік</t>
  </si>
  <si>
    <t>"Звіт про організацію соціального обслуговування (надання соціальних послуг)териториальними центрами соціального обслуговування (надання соціальних послуг)" Форма  № 12-соц за 2017 рік</t>
  </si>
  <si>
    <r>
      <t>Розрахункково: ліміт споживання на рік 1462 м</t>
    </r>
    <r>
      <rPr>
        <vertAlign val="superscript"/>
        <sz val="12"/>
        <color indexed="8"/>
        <rFont val="Times New Roman"/>
        <family val="1"/>
      </rPr>
      <t>з</t>
    </r>
    <r>
      <rPr>
        <sz val="12"/>
        <color indexed="8"/>
        <rFont val="Times New Roman"/>
        <family val="1"/>
      </rPr>
      <t>/ площа приміщення терцентру 1401,6 м</t>
    </r>
    <r>
      <rPr>
        <vertAlign val="superscript"/>
        <sz val="12"/>
        <color indexed="8"/>
        <rFont val="Times New Roman"/>
        <family val="1"/>
      </rPr>
      <t>2</t>
    </r>
  </si>
  <si>
    <t>Розрахунково: чисельність осіб, забезпечених соціальним обслуговуванням/ чисельність осіб, які потребують соціального обслуговування - 3285 чол/ 3285 чол.* 100</t>
  </si>
  <si>
    <t>обсяг видатків на облаштування тренажерної зали</t>
  </si>
  <si>
    <t>обсяг видатків на облаштування приміщення роздягальні тренажерної зали</t>
  </si>
  <si>
    <t>кількість обладнання, яке необхідно придбати для тренажерної зали</t>
  </si>
  <si>
    <t>шт.</t>
  </si>
  <si>
    <t>кількість матеріалів, які необхідно придбати для тренажерної зали</t>
  </si>
  <si>
    <t>кількість обладнання, яке необхідно придбати для роздягальні тренажерної зали</t>
  </si>
  <si>
    <t>кількість обладнання, яке планується придбати для тренажерної зали</t>
  </si>
  <si>
    <t>кількість матеріалів, які планується придбати для тренажерної зали</t>
  </si>
  <si>
    <t>кількість обладнання, яке планується придбати для роздягальні тренажерної зали</t>
  </si>
  <si>
    <t>середні витрати на придбання одиниці матеріалів</t>
  </si>
  <si>
    <r>
      <t>м</t>
    </r>
    <r>
      <rPr>
        <vertAlign val="superscript"/>
        <sz val="11"/>
        <color indexed="8"/>
        <rFont val="Times New Roman"/>
        <family val="1"/>
      </rPr>
      <t>2</t>
    </r>
  </si>
  <si>
    <t>відсоток кількості придбаного обладнання та матеріалів до запланованого</t>
  </si>
  <si>
    <t>Розрахунково</t>
  </si>
  <si>
    <t>Завдання 4</t>
  </si>
  <si>
    <t>Постанова Кабінету Міністрів України від 29 грудня 2009  № 1417 «Деякі питання діяльності територіальних центрів соціального обслуговування (надання соціальних послуг)»;</t>
  </si>
  <si>
    <t>Впровадження соціально-педагогічної послуги  «Університет третього віку»</t>
  </si>
  <si>
    <t>Рішення Центрально-Міської районної у місті ради від 16.11.2016 №411 «Про затвердження структури та чисельності працівників КУ «Територіальний центр соціального обслуговування (надання соціальних послуг) у Центрально-Міському районі».</t>
  </si>
  <si>
    <t>Реалізація пректу Центрально-Міської райооної ради ветеранів м. Кривого Рогу «Від здоров'я до соціальної активності»</t>
  </si>
  <si>
    <t>Рішення Центрально-Міської районної у місті ради від 22.12.2017 № 207 «Про районний у місті бюджет на 2018 рік» зі змінами</t>
  </si>
  <si>
    <t>Рішення Центрально-Міської районної у місті ради від 22.12.2017 №207 «Про районний у місті бюджет на 2018 рік» зі змінами</t>
  </si>
  <si>
    <t>Рішення Центрально-Міської районної у місті ради від 22.12.2017 №207 «Про районний у місті бюджет на 2018 рік» зі змінами, кошторис на 2018 рік, ліміти споживання енергоносіїв на 2018 рік</t>
  </si>
  <si>
    <t>Рішення Центрально-Міської районної у місті ради від 22.12.2017 №207 «Про районний у місті бюджет на 2018 рік» зі змінами, кошторис на 2018 рік</t>
  </si>
  <si>
    <t>Бюджет проекту «Від здоров'я до соціальної активності», розділ ІІІ</t>
  </si>
  <si>
    <t>обсяг видатків на проведення екскурсій культурно-пізнавального напрямку</t>
  </si>
  <si>
    <t>Кошторис на 2018 рік</t>
  </si>
  <si>
    <t>кількість екскурсій культурно-пізнавального напрямку</t>
  </si>
  <si>
    <t>середня вартість екскурсії культурно-пізнавального напрямку</t>
  </si>
  <si>
    <t>Прогнозний показник, розрахунок до кошторису на 2018 рік</t>
  </si>
  <si>
    <t>відсоток кількості проведених екскурсій до запланованих</t>
  </si>
  <si>
    <t>у тому числі загального фонду - 9362,828 тис. гривень</t>
  </si>
  <si>
    <t>середні витрати на придбання одиниці обладнання за рахунок коштів спеціального фонду</t>
  </si>
  <si>
    <t>середні витрати на придбання одиниці обладнання за рахунок коштів загального фонду</t>
  </si>
  <si>
    <r>
      <t>Розрахунково: ліміт споживання на рік 146 Гкал/ площа приміщень, що опалюється 1154 м</t>
    </r>
    <r>
      <rPr>
        <vertAlign val="superscript"/>
        <sz val="12"/>
        <color indexed="8"/>
        <rFont val="Times New Roman"/>
        <family val="1"/>
      </rPr>
      <t>2</t>
    </r>
  </si>
  <si>
    <r>
      <t>Розрахункково: ліміт споживання на рік 734 м</t>
    </r>
    <r>
      <rPr>
        <vertAlign val="superscript"/>
        <sz val="12"/>
        <color indexed="8"/>
        <rFont val="Times New Roman"/>
        <family val="1"/>
      </rPr>
      <t>з</t>
    </r>
    <r>
      <rPr>
        <sz val="12"/>
        <color indexed="8"/>
        <rFont val="Times New Roman"/>
        <family val="1"/>
      </rPr>
      <t>/ площа приміщення терцентру 1401,6 м</t>
    </r>
    <r>
      <rPr>
        <vertAlign val="superscript"/>
        <sz val="12"/>
        <color indexed="8"/>
        <rFont val="Times New Roman"/>
        <family val="1"/>
      </rPr>
      <t>2</t>
    </r>
  </si>
  <si>
    <t>Розрахунково: ліміт споживання на рік 13350 кВт/ площа приміщення терцентру +хозкорпус+гараж (1401,6+48,8+47,95  м2)</t>
  </si>
  <si>
    <t>Розрахунково: чисельність обслуговуваних вдома/ кількість робітників, які надають соціальні послуги - 1672 чол. (форма №12-соц таблиця №1)/ 109 чол.</t>
  </si>
  <si>
    <t>виконкому районної у місті ради</t>
  </si>
  <si>
    <t>та спеціального фонду - 692,901 тис. гривень.</t>
  </si>
  <si>
    <t>Обсяг бюджетних призначень/бюджетних асигнувань -  10055,729 тис. гривень,</t>
  </si>
  <si>
    <t>Розрахунково:  видатки на 2018 рік на соціальне обслуговування (надання соціальних послуг)/ чисельність осіб, забезпечених соціальним обслуговуванням - 9618562,00 грн./ 3285 чол.</t>
  </si>
  <si>
    <t>25/33</t>
  </si>
  <si>
    <t xml:space="preserve">0800000                 Управління праці та соціального захисту населення виконкому Саксаганської районної у місті ради </t>
  </si>
  <si>
    <t xml:space="preserve">0810000                 Управління праці та соціального захисту населення виконкому Саксаганської районної у місті ради </t>
  </si>
  <si>
    <t>про виконання паспорта бюджетної програми місцевого бюджету станом на 01.01.2019 року</t>
  </si>
  <si>
    <t xml:space="preserve">Завдання </t>
  </si>
  <si>
    <t xml:space="preserve">Аналіз стану виконання результативних показників </t>
  </si>
  <si>
    <t>виконкому Саксаганської районної у місті ради</t>
  </si>
  <si>
    <t>С. В. Гугуєва</t>
  </si>
  <si>
    <t>Начальник відділу бухгалтерського обліку-головний бухгалтер</t>
  </si>
  <si>
    <t>Г. А. Пономаренко</t>
  </si>
  <si>
    <t xml:space="preserve"> </t>
  </si>
  <si>
    <t>Програма соціального захисту окремих категорій мешканців Саксаганського району на 2017 - 2019 роки</t>
  </si>
  <si>
    <t>Од.</t>
  </si>
  <si>
    <t>Розрахунок</t>
  </si>
  <si>
    <t>X</t>
  </si>
  <si>
    <t xml:space="preserve">0817360                                                Виконання інвестиційних проектів </t>
  </si>
  <si>
    <t>0817363</t>
  </si>
  <si>
    <t>0490</t>
  </si>
  <si>
    <t>Виконання інвестиційних проектів в рамках здійснення заходів щодо соціально-економічного розвитку окремих територій (включаючи співфінансування)</t>
  </si>
  <si>
    <t>Економія бюджетних коштів на придбання ноутбуків</t>
  </si>
  <si>
    <t>Забезпечення придбання ноутбуків</t>
  </si>
  <si>
    <t>Соціально-економічного та культурного розвитку Саксаганського району на 2017-2019 роки</t>
  </si>
  <si>
    <t>Грн.</t>
  </si>
  <si>
    <t xml:space="preserve">Рішення Саксаганської районної у місті ради від 22. 06. 2018 № 237 “Про внесення змін до рішення районної у місті ради від 22 грудня 2017 року №185 “Про районний у місті бюджет на 2018 рік” </t>
  </si>
  <si>
    <t>Придбання ноутбуків</t>
  </si>
  <si>
    <t>Витрати  на придбання ноутбуків</t>
  </si>
  <si>
    <t>Пояснення щодо причин розбіжностей між затвердженими та досягнутими результативними показниками: розбіжність – 1101,0 грн. у зв’язку з економією коштів на придбання ноутбуків</t>
  </si>
  <si>
    <t>Кількість ноутбуків</t>
  </si>
  <si>
    <t>Середні видатки на придбання ноутбуку</t>
  </si>
  <si>
    <t>Забезпечення придбання кількості ноутбуків</t>
  </si>
  <si>
    <t>Пояснення щодо причин розбіжностей між затвердженими та досягнутими результативними показниками: Чисельність осіб, які потребують соціального обслуговування (надання соціальних послуг), зменшились  на 19   чоловік у зв’язку з зняттям з обслуговування</t>
  </si>
  <si>
    <t xml:space="preserve">
     Касові видатки у 2018 році становлять 72,9 тис.гривень, що на 1,1 тис. гривень менше від видатків, затверджених паспортом та складають 98,5 відсотка річного плану.
     Відхилення фактичних показників від планових за результатами 2018 за напрямом  «Виконання інвестиційних проектів в рамках здійснення заходів щодо соціально-економічного розвитку окремих територій (включаючи співфінансування» у сумі 1,1 тис. гривень пояснюється економією бюджетних коштів на придбання ноутбуків.</t>
  </si>
  <si>
    <t xml:space="preserve">Підпрограма </t>
  </si>
  <si>
    <t xml:space="preserve">Виконання інвестиційних проектів в рамках здійснення заходів щодо соціально-економічного розвитку окремих територій (включаючи співфінансування) </t>
  </si>
  <si>
    <t>Інвестиційний проект 1
Придбання ноутбуків</t>
  </si>
  <si>
    <t>Інші джерела фінансування (за видами)</t>
  </si>
  <si>
    <t>Субвенції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</si>
  <si>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Інші дотації з місцевого бюджету</t>
  </si>
  <si>
    <t>Розбіжності між фактичними надходженнями і тими, що затверджені паспортом бюджетної програми виникли за рахунок економії бюджетних коштів на придбання ноутбуків</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</si>
</sst>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_-;_-* &quot;-&quot;??_₴_-;_-@_-"/>
    <numFmt numFmtId="171" formatCode="0.0"/>
    <numFmt numFmtId="172" formatCode="_-* #,##0.0_р_._-;\-* #,##0.0_р_._-;_-* &quot;-&quot;_р_._-;_-@_-"/>
    <numFmt numFmtId="173" formatCode="0.00000"/>
    <numFmt numFmtId="174" formatCode="0.0000"/>
    <numFmt numFmtId="175" formatCode="0.000"/>
    <numFmt numFmtId="176" formatCode="#,##0.00;\-#,##0.00;#,&quot;-&quot;"/>
    <numFmt numFmtId="177" formatCode="#,##0.00000;\-#,##0.00000;#,&quot;-&quot;"/>
    <numFmt numFmtId="178" formatCode="#,##0.000;\-#,##0.000;#.0,&quot;-&quot;"/>
    <numFmt numFmtId="179" formatCode="#,##0.00000;\-#,##0.00000;#.000,&quot;-&quot;"/>
    <numFmt numFmtId="180" formatCode="#,##0.0;\-#,##0.0;#,&quot;-&quot;"/>
    <numFmt numFmtId="181" formatCode="#,##0;\-#,##0;#,&quot;-&quot;"/>
    <numFmt numFmtId="182" formatCode="#,##0.00000;\-#,##0.00000;#.00000,&quot;-&quot;"/>
    <numFmt numFmtId="183" formatCode="#,##0.000"/>
    <numFmt numFmtId="184" formatCode="#,##0.000;\-#,##0.000;#.00,&quot;-&quot;"/>
    <numFmt numFmtId="185" formatCode="#,##0.00000;\-#,##0.00000;#.0000,&quot;-&quot;"/>
    <numFmt numFmtId="186" formatCode="#,##0.0_ ;\-#,##0.0\ "/>
    <numFmt numFmtId="187" formatCode="#,##0.00000_ ;\-#,##0.000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_ ;\-#,##0\ "/>
  </numFmts>
  <fonts count="63">
    <font>
      <sz val="11"/>
      <color theme="1"/>
      <name val="Calibri"/>
      <family val="2"/>
    </font>
    <font>
      <sz val="12"/>
      <color indexed="8"/>
      <name val="Times New Roman"/>
      <family val="2"/>
    </font>
    <font>
      <sz val="14"/>
      <color indexed="8"/>
      <name val="Times New Roman"/>
      <family val="1"/>
    </font>
    <font>
      <sz val="10"/>
      <color indexed="8"/>
      <name val="Times New Roman"/>
      <family val="1"/>
    </font>
    <font>
      <vertAlign val="superscript"/>
      <sz val="14"/>
      <color indexed="8"/>
      <name val="Times New Roman"/>
      <family val="1"/>
    </font>
    <font>
      <vertAlign val="superscript"/>
      <sz val="11"/>
      <color indexed="8"/>
      <name val="Times New Roman"/>
      <family val="1"/>
    </font>
    <font>
      <sz val="11"/>
      <color indexed="8"/>
      <name val="Calibri"/>
      <family val="2"/>
    </font>
    <font>
      <b/>
      <sz val="14"/>
      <color indexed="8"/>
      <name val="Times New Roman"/>
      <family val="1"/>
    </font>
    <font>
      <sz val="11"/>
      <color indexed="8"/>
      <name val="Times New Roman"/>
      <family val="1"/>
    </font>
    <font>
      <b/>
      <sz val="12"/>
      <color indexed="8"/>
      <name val="Times New Roman"/>
      <family val="1"/>
    </font>
    <font>
      <u val="single"/>
      <sz val="14"/>
      <color indexed="8"/>
      <name val="Times New Roman"/>
      <family val="1"/>
    </font>
    <font>
      <i/>
      <sz val="11"/>
      <color indexed="8"/>
      <name val="Times New Roman"/>
      <family val="1"/>
    </font>
    <font>
      <b/>
      <sz val="10"/>
      <color indexed="8"/>
      <name val="Times New Roman"/>
      <family val="1"/>
    </font>
    <font>
      <b/>
      <sz val="16"/>
      <color indexed="8"/>
      <name val="Times New Roman"/>
      <family val="1"/>
    </font>
    <font>
      <b/>
      <sz val="18"/>
      <color indexed="8"/>
      <name val="Times New Roman"/>
      <family val="1"/>
    </font>
    <font>
      <vertAlign val="superscript"/>
      <sz val="12"/>
      <color indexed="8"/>
      <name val="Times New Roman"/>
      <family val="1"/>
    </font>
    <font>
      <sz val="8"/>
      <name val="Calibri"/>
      <family val="2"/>
    </font>
    <font>
      <sz val="8"/>
      <color indexed="8"/>
      <name val="Times New Roman"/>
      <family val="1"/>
    </font>
    <font>
      <u val="single"/>
      <sz val="14"/>
      <color indexed="12"/>
      <name val="Times New Roman"/>
      <family val="1"/>
    </font>
    <font>
      <sz val="18"/>
      <color indexed="8"/>
      <name val="Times New Roman"/>
      <family val="1"/>
    </font>
    <font>
      <sz val="16"/>
      <color indexed="8"/>
      <name val="Times New Roman"/>
      <family val="1"/>
    </font>
    <font>
      <i/>
      <sz val="12"/>
      <color indexed="8"/>
      <name val="Times New Roman"/>
      <family val="1"/>
    </font>
    <font>
      <sz val="12"/>
      <name val="Times New Roman"/>
      <family val="1"/>
    </font>
    <font>
      <vertAlign val="superscript"/>
      <sz val="10"/>
      <color indexed="8"/>
      <name val="Times New Roman"/>
      <family val="1"/>
    </font>
    <font>
      <sz val="11"/>
      <name val="Times New Roman"/>
      <family val="1"/>
    </font>
    <font>
      <b/>
      <i/>
      <sz val="12"/>
      <color indexed="8"/>
      <name val="Times New Roman"/>
      <family val="1"/>
    </font>
    <font>
      <b/>
      <sz val="11"/>
      <color indexed="8"/>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1"/>
      <color indexed="12"/>
      <name val="Calibri"/>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b/>
      <sz val="18"/>
      <color indexed="56"/>
      <name val="Cambria"/>
      <family val="2"/>
    </font>
    <font>
      <sz val="12"/>
      <color indexed="60"/>
      <name val="Times New Roman"/>
      <family val="2"/>
    </font>
    <font>
      <u val="single"/>
      <sz val="11"/>
      <color indexed="20"/>
      <name val="Calibri"/>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1"/>
      <color theme="10"/>
      <name val="Calibri"/>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1"/>
      <color theme="1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color indexed="63"/>
      </top>
      <bottom>
        <color indexed="63"/>
      </bottom>
    </border>
  </borders>
  <cellStyleXfs count="63">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 fillId="30" borderId="8" applyNumberFormat="0" applyFont="0" applyAlignment="0" applyProtection="0"/>
    <xf numFmtId="9" fontId="6"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62" fillId="31" borderId="0" applyNumberFormat="0" applyBorder="0" applyAlignment="0" applyProtection="0"/>
  </cellStyleXfs>
  <cellXfs count="456">
    <xf numFmtId="0" fontId="0" fillId="0" borderId="0" xfId="0" applyFont="1" applyAlignment="1">
      <alignment/>
    </xf>
    <xf numFmtId="0" fontId="2" fillId="0" borderId="0" xfId="0" applyFont="1" applyAlignment="1">
      <alignment horizontal="left"/>
    </xf>
    <xf numFmtId="0" fontId="1" fillId="0" borderId="0" xfId="0" applyFont="1" applyAlignment="1">
      <alignment horizontal="left" indent="15"/>
    </xf>
    <xf numFmtId="0" fontId="2" fillId="0" borderId="0" xfId="0" applyFont="1" applyAlignment="1">
      <alignment/>
    </xf>
    <xf numFmtId="0" fontId="8"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horizontal="left"/>
    </xf>
    <xf numFmtId="0" fontId="8" fillId="0" borderId="11" xfId="0" applyFont="1" applyBorder="1" applyAlignment="1">
      <alignment/>
    </xf>
    <xf numFmtId="0" fontId="2" fillId="0" borderId="0" xfId="0" applyFont="1" applyAlignment="1">
      <alignment/>
    </xf>
    <xf numFmtId="0" fontId="2" fillId="0" borderId="0" xfId="0" applyFont="1" applyAlignment="1">
      <alignment vertical="top"/>
    </xf>
    <xf numFmtId="0" fontId="1" fillId="0" borderId="0" xfId="0" applyFont="1" applyAlignment="1">
      <alignment/>
    </xf>
    <xf numFmtId="0" fontId="1" fillId="0" borderId="0" xfId="0" applyFont="1" applyAlignment="1">
      <alignment wrapText="1"/>
    </xf>
    <xf numFmtId="0" fontId="2" fillId="0" borderId="0" xfId="0" applyFont="1" applyAlignment="1">
      <alignment wrapText="1"/>
    </xf>
    <xf numFmtId="0" fontId="1"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wrapText="1"/>
    </xf>
    <xf numFmtId="0" fontId="3" fillId="0" borderId="0" xfId="0" applyFont="1" applyAlignment="1">
      <alignment/>
    </xf>
    <xf numFmtId="0" fontId="10" fillId="0" borderId="0"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left"/>
    </xf>
    <xf numFmtId="14" fontId="2" fillId="0" borderId="11" xfId="0" applyNumberFormat="1" applyFont="1" applyBorder="1" applyAlignment="1">
      <alignment/>
    </xf>
    <xf numFmtId="0" fontId="1" fillId="0" borderId="0" xfId="0" applyFont="1" applyBorder="1" applyAlignment="1">
      <alignment horizontal="justify" vertical="center" wrapText="1"/>
    </xf>
    <xf numFmtId="0" fontId="1" fillId="0" borderId="0" xfId="0" applyFont="1" applyAlignment="1">
      <alignment vertical="center"/>
    </xf>
    <xf numFmtId="0" fontId="15" fillId="0" borderId="0" xfId="0" applyFont="1" applyBorder="1" applyAlignment="1">
      <alignment horizontal="left" vertical="center" wrapText="1"/>
    </xf>
    <xf numFmtId="0" fontId="2" fillId="0" borderId="0" xfId="0" applyFont="1" applyAlignment="1">
      <alignment/>
    </xf>
    <xf numFmtId="0" fontId="2" fillId="0" borderId="10" xfId="0" applyFont="1" applyBorder="1" applyAlignment="1">
      <alignment horizontal="center" vertical="top" wrapText="1"/>
    </xf>
    <xf numFmtId="0" fontId="2" fillId="0" borderId="0" xfId="0" applyFont="1" applyAlignment="1">
      <alignment horizontal="left"/>
    </xf>
    <xf numFmtId="0" fontId="2" fillId="0" borderId="0" xfId="0" applyFont="1" applyAlignment="1">
      <alignment wrapText="1"/>
    </xf>
    <xf numFmtId="0" fontId="17" fillId="0" borderId="0" xfId="0" applyFont="1" applyAlignment="1">
      <alignment/>
    </xf>
    <xf numFmtId="0" fontId="17" fillId="0" borderId="0" xfId="0" applyFont="1" applyAlignment="1">
      <alignment horizontal="left" indent="15"/>
    </xf>
    <xf numFmtId="0" fontId="17" fillId="0" borderId="0" xfId="0" applyFont="1" applyAlignment="1">
      <alignment horizontal="left"/>
    </xf>
    <xf numFmtId="0" fontId="1" fillId="0" borderId="0" xfId="0" applyFont="1" applyAlignment="1">
      <alignment horizontal="left"/>
    </xf>
    <xf numFmtId="0" fontId="2" fillId="0" borderId="11" xfId="0" applyFont="1" applyBorder="1" applyAlignment="1">
      <alignment/>
    </xf>
    <xf numFmtId="0" fontId="1" fillId="0" borderId="0" xfId="0" applyFont="1"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3" fillId="0" borderId="0" xfId="0" applyFont="1" applyAlignment="1">
      <alignment/>
    </xf>
    <xf numFmtId="0" fontId="2" fillId="0" borderId="1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vertical="center" wrapText="1"/>
    </xf>
    <xf numFmtId="0" fontId="8" fillId="0" borderId="12"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Alignment="1">
      <alignment vertical="center"/>
    </xf>
    <xf numFmtId="0" fontId="2"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horizontal="left" vertical="top" wrapText="1"/>
    </xf>
    <xf numFmtId="0" fontId="21" fillId="0" borderId="10" xfId="0" applyFont="1" applyBorder="1" applyAlignment="1">
      <alignment horizontal="left" vertical="top" wrapText="1"/>
    </xf>
    <xf numFmtId="0" fontId="1" fillId="0" borderId="0" xfId="0" applyFont="1" applyBorder="1" applyAlignment="1">
      <alignment horizontal="justify" wrapText="1"/>
    </xf>
    <xf numFmtId="0" fontId="1" fillId="0" borderId="13" xfId="0" applyFont="1" applyBorder="1" applyAlignment="1">
      <alignment horizontal="left" vertical="top" wrapText="1"/>
    </xf>
    <xf numFmtId="171" fontId="22" fillId="0" borderId="10" xfId="0" applyNumberFormat="1" applyFont="1" applyBorder="1" applyAlignment="1">
      <alignment vertical="top" wrapText="1"/>
    </xf>
    <xf numFmtId="171" fontId="22" fillId="0" borderId="10" xfId="0" applyNumberFormat="1" applyFont="1" applyFill="1" applyBorder="1" applyAlignment="1">
      <alignment vertical="top" wrapText="1"/>
    </xf>
    <xf numFmtId="0" fontId="1" fillId="0" borderId="0" xfId="0" applyFont="1" applyFill="1" applyBorder="1" applyAlignment="1">
      <alignment horizontal="justify" wrapText="1"/>
    </xf>
    <xf numFmtId="0" fontId="1" fillId="0" borderId="0" xfId="0" applyFont="1" applyFill="1" applyAlignment="1">
      <alignment/>
    </xf>
    <xf numFmtId="49" fontId="17" fillId="0" borderId="0" xfId="0" applyNumberFormat="1" applyFont="1" applyAlignment="1">
      <alignment/>
    </xf>
    <xf numFmtId="49" fontId="8"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horizontal="left" vertical="top"/>
    </xf>
    <xf numFmtId="49" fontId="2" fillId="0" borderId="0" xfId="0" applyNumberFormat="1" applyFont="1" applyAlignment="1">
      <alignment horizontal="left"/>
    </xf>
    <xf numFmtId="49" fontId="2" fillId="0" borderId="0" xfId="0" applyNumberFormat="1" applyFont="1" applyAlignment="1">
      <alignment horizontal="lef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1" fillId="0" borderId="0" xfId="0" applyNumberFormat="1" applyFont="1" applyAlignment="1">
      <alignment horizontal="left"/>
    </xf>
    <xf numFmtId="49" fontId="2"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2"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0" xfId="0" applyNumberFormat="1" applyFont="1" applyBorder="1" applyAlignment="1">
      <alignment horizontal="left" vertical="top" wrapText="1"/>
    </xf>
    <xf numFmtId="49" fontId="1" fillId="0" borderId="13" xfId="0" applyNumberFormat="1" applyFont="1" applyFill="1" applyBorder="1" applyAlignment="1">
      <alignment horizontal="center" vertical="top" wrapText="1"/>
    </xf>
    <xf numFmtId="49" fontId="1" fillId="0" borderId="0" xfId="0" applyNumberFormat="1" applyFont="1" applyAlignment="1">
      <alignment wrapText="1"/>
    </xf>
    <xf numFmtId="49" fontId="1" fillId="0" borderId="10" xfId="0" applyNumberFormat="1" applyFont="1" applyBorder="1" applyAlignment="1">
      <alignment horizontal="center" vertical="top" wrapText="1"/>
    </xf>
    <xf numFmtId="49" fontId="9" fillId="0" borderId="10" xfId="0" applyNumberFormat="1" applyFont="1" applyBorder="1" applyAlignment="1">
      <alignment horizontal="center" vertical="top" wrapText="1"/>
    </xf>
    <xf numFmtId="49" fontId="8" fillId="0" borderId="14" xfId="0" applyNumberFormat="1" applyFont="1" applyBorder="1" applyAlignment="1">
      <alignment/>
    </xf>
    <xf numFmtId="49" fontId="15" fillId="0" borderId="0" xfId="0" applyNumberFormat="1" applyFont="1" applyBorder="1" applyAlignment="1">
      <alignment horizontal="left" vertical="center" wrapText="1"/>
    </xf>
    <xf numFmtId="49" fontId="7" fillId="0" borderId="0" xfId="0" applyNumberFormat="1" applyFont="1" applyAlignment="1">
      <alignment horizontal="left"/>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11" fillId="0" borderId="10" xfId="0" applyFont="1" applyFill="1" applyBorder="1" applyAlignment="1">
      <alignment vertical="top" wrapText="1"/>
    </xf>
    <xf numFmtId="0" fontId="8" fillId="0" borderId="10" xfId="0" applyFont="1" applyFill="1" applyBorder="1" applyAlignment="1">
      <alignment horizontal="center" wrapText="1"/>
    </xf>
    <xf numFmtId="0" fontId="8" fillId="0" borderId="10" xfId="0" applyFont="1" applyFill="1" applyBorder="1" applyAlignment="1">
      <alignment horizontal="center" vertical="top" wrapText="1"/>
    </xf>
    <xf numFmtId="0" fontId="3" fillId="0" borderId="10" xfId="0" applyFont="1" applyFill="1" applyBorder="1" applyAlignment="1">
      <alignment horizontal="left" wrapText="1"/>
    </xf>
    <xf numFmtId="0" fontId="1" fillId="0" borderId="15" xfId="0" applyFont="1" applyFill="1" applyBorder="1" applyAlignment="1">
      <alignment horizontal="right"/>
    </xf>
    <xf numFmtId="0" fontId="11" fillId="0" borderId="14" xfId="0" applyFont="1" applyFill="1" applyBorder="1" applyAlignment="1">
      <alignment vertical="top" wrapText="1"/>
    </xf>
    <xf numFmtId="0" fontId="8" fillId="0" borderId="10" xfId="0" applyFont="1" applyBorder="1" applyAlignment="1">
      <alignment horizontal="center" vertical="center" wrapText="1"/>
    </xf>
    <xf numFmtId="0" fontId="2" fillId="0" borderId="11" xfId="0" applyFont="1" applyBorder="1" applyAlignment="1">
      <alignment vertical="top"/>
    </xf>
    <xf numFmtId="0" fontId="2" fillId="0" borderId="11" xfId="0" applyFont="1" applyBorder="1" applyAlignment="1">
      <alignment vertical="top"/>
    </xf>
    <xf numFmtId="183" fontId="2" fillId="0" borderId="15" xfId="0" applyNumberFormat="1" applyFont="1" applyBorder="1" applyAlignment="1">
      <alignment horizontal="center" vertical="top" wrapText="1"/>
    </xf>
    <xf numFmtId="183" fontId="2" fillId="0" borderId="16" xfId="0" applyNumberFormat="1" applyFont="1" applyBorder="1" applyAlignment="1">
      <alignment horizontal="center" vertical="top" wrapText="1"/>
    </xf>
    <xf numFmtId="49" fontId="8" fillId="0" borderId="10" xfId="0" applyNumberFormat="1" applyFont="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Alignment="1">
      <alignment vertical="center"/>
    </xf>
    <xf numFmtId="0" fontId="1" fillId="0" borderId="17" xfId="0" applyFont="1" applyBorder="1" applyAlignment="1">
      <alignment vertical="top" wrapText="1"/>
    </xf>
    <xf numFmtId="0" fontId="1" fillId="0" borderId="11" xfId="0" applyFont="1" applyBorder="1" applyAlignment="1">
      <alignment vertical="top" wrapText="1"/>
    </xf>
    <xf numFmtId="0" fontId="1" fillId="0" borderId="18" xfId="0" applyFont="1" applyBorder="1" applyAlignment="1">
      <alignment vertical="top" wrapText="1"/>
    </xf>
    <xf numFmtId="0" fontId="25" fillId="0" borderId="0" xfId="0" applyFont="1" applyBorder="1" applyAlignment="1">
      <alignment horizontal="justify" vertical="center" wrapText="1"/>
    </xf>
    <xf numFmtId="0" fontId="25" fillId="0" borderId="0" xfId="0" applyFont="1" applyAlignment="1">
      <alignment/>
    </xf>
    <xf numFmtId="49" fontId="25" fillId="0" borderId="10" xfId="0" applyNumberFormat="1" applyFont="1" applyBorder="1" applyAlignment="1">
      <alignment horizontal="left" vertical="top" wrapText="1"/>
    </xf>
    <xf numFmtId="0" fontId="25" fillId="0" borderId="10" xfId="0" applyFont="1" applyBorder="1" applyAlignment="1">
      <alignment horizontal="center" vertical="center"/>
    </xf>
    <xf numFmtId="0" fontId="1" fillId="0" borderId="15" xfId="0" applyFont="1" applyFill="1" applyBorder="1" applyAlignment="1">
      <alignment vertical="top" wrapText="1"/>
    </xf>
    <xf numFmtId="0" fontId="1" fillId="0" borderId="14" xfId="0" applyFont="1" applyFill="1" applyBorder="1" applyAlignment="1">
      <alignment vertical="top" wrapText="1"/>
    </xf>
    <xf numFmtId="0" fontId="1" fillId="0" borderId="16" xfId="0" applyFont="1" applyFill="1" applyBorder="1" applyAlignment="1">
      <alignment vertical="top" wrapText="1"/>
    </xf>
    <xf numFmtId="0" fontId="1" fillId="0" borderId="10" xfId="0" applyFont="1" applyFill="1" applyBorder="1" applyAlignment="1">
      <alignment/>
    </xf>
    <xf numFmtId="0" fontId="8" fillId="0" borderId="10" xfId="0" applyFont="1" applyFill="1" applyBorder="1" applyAlignment="1">
      <alignment vertical="top" wrapText="1"/>
    </xf>
    <xf numFmtId="0" fontId="2" fillId="0" borderId="0" xfId="0" applyFont="1" applyFill="1" applyAlignment="1">
      <alignment horizontal="left" wrapText="1"/>
    </xf>
    <xf numFmtId="0" fontId="8" fillId="0" borderId="0" xfId="0" applyFont="1" applyFill="1" applyAlignment="1">
      <alignment/>
    </xf>
    <xf numFmtId="0" fontId="2" fillId="0" borderId="0" xfId="0" applyFont="1" applyFill="1" applyAlignment="1">
      <alignment horizontal="left" indent="15"/>
    </xf>
    <xf numFmtId="0" fontId="2" fillId="0" borderId="0" xfId="0" applyFont="1" applyFill="1" applyAlignment="1">
      <alignment/>
    </xf>
    <xf numFmtId="0" fontId="8" fillId="0" borderId="0" xfId="0" applyFont="1" applyFill="1" applyAlignment="1">
      <alignment horizontal="left"/>
    </xf>
    <xf numFmtId="0" fontId="18" fillId="0" borderId="0" xfId="42" applyFont="1" applyFill="1" applyAlignment="1" applyProtection="1">
      <alignment/>
      <protection/>
    </xf>
    <xf numFmtId="0" fontId="2" fillId="0" borderId="0" xfId="0" applyFont="1" applyFill="1" applyAlignment="1">
      <alignment horizontal="right"/>
    </xf>
    <xf numFmtId="0" fontId="14" fillId="0" borderId="0" xfId="0" applyFont="1" applyFill="1" applyAlignment="1">
      <alignment/>
    </xf>
    <xf numFmtId="0" fontId="13"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vertical="top"/>
    </xf>
    <xf numFmtId="0" fontId="10" fillId="0" borderId="0" xfId="0" applyFont="1" applyFill="1" applyBorder="1" applyAlignment="1">
      <alignment vertical="top" wrapText="1"/>
    </xf>
    <xf numFmtId="0" fontId="2" fillId="0" borderId="0" xfId="0" applyFont="1" applyFill="1" applyAlignment="1">
      <alignment vertical="top"/>
    </xf>
    <xf numFmtId="0" fontId="2" fillId="0" borderId="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xf>
    <xf numFmtId="0" fontId="1" fillId="0" borderId="0" xfId="0" applyFont="1" applyFill="1" applyAlignment="1">
      <alignment horizontal="center"/>
    </xf>
    <xf numFmtId="0" fontId="1" fillId="0" borderId="10" xfId="0"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8" fillId="0" borderId="10" xfId="0" applyFont="1" applyFill="1" applyBorder="1" applyAlignment="1">
      <alignment wrapText="1"/>
    </xf>
    <xf numFmtId="171" fontId="1"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center" vertical="top" wrapText="1"/>
    </xf>
    <xf numFmtId="0" fontId="2" fillId="0" borderId="0" xfId="0" applyFont="1" applyFill="1" applyAlignment="1">
      <alignment horizontal="left" vertical="top"/>
    </xf>
    <xf numFmtId="0" fontId="2" fillId="0" borderId="0" xfId="0" applyFont="1" applyFill="1" applyAlignment="1">
      <alignment wrapText="1"/>
    </xf>
    <xf numFmtId="1"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top" wrapText="1"/>
    </xf>
    <xf numFmtId="0" fontId="8" fillId="0" borderId="10" xfId="0" applyFont="1" applyFill="1" applyBorder="1" applyAlignment="1">
      <alignment horizontal="left" vertical="center" wrapText="1"/>
    </xf>
    <xf numFmtId="170" fontId="1" fillId="0" borderId="10" xfId="0" applyNumberFormat="1" applyFont="1" applyFill="1" applyBorder="1" applyAlignment="1">
      <alignment horizontal="center" vertical="top"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170" fontId="1" fillId="0" borderId="0" xfId="0" applyNumberFormat="1" applyFont="1" applyFill="1" applyBorder="1" applyAlignment="1">
      <alignment horizontal="center" vertical="top" wrapText="1"/>
    </xf>
    <xf numFmtId="0" fontId="1" fillId="0" borderId="0" xfId="0" applyFont="1" applyFill="1" applyAlignment="1">
      <alignment horizontal="right"/>
    </xf>
    <xf numFmtId="0" fontId="1" fillId="0" borderId="10" xfId="0" applyFont="1" applyFill="1" applyBorder="1" applyAlignment="1">
      <alignment horizontal="right"/>
    </xf>
    <xf numFmtId="0" fontId="8" fillId="0" borderId="10" xfId="0" applyFont="1" applyFill="1" applyBorder="1" applyAlignment="1">
      <alignment horizontal="center" vertical="center" wrapText="1"/>
    </xf>
    <xf numFmtId="0" fontId="3" fillId="0" borderId="0" xfId="0" applyFont="1" applyFill="1" applyAlignment="1">
      <alignment/>
    </xf>
    <xf numFmtId="0" fontId="3" fillId="0" borderId="12" xfId="0" applyFont="1" applyFill="1" applyBorder="1" applyAlignment="1">
      <alignment vertical="top" wrapText="1"/>
    </xf>
    <xf numFmtId="0" fontId="3" fillId="0" borderId="12" xfId="0" applyFont="1" applyFill="1" applyBorder="1" applyAlignment="1">
      <alignment vertical="center" wrapText="1"/>
    </xf>
    <xf numFmtId="0" fontId="3" fillId="0" borderId="10" xfId="0" applyFont="1" applyFill="1" applyBorder="1" applyAlignment="1">
      <alignment vertical="top"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xf>
    <xf numFmtId="0" fontId="3" fillId="0" borderId="0" xfId="0" applyFont="1" applyFill="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12" fillId="0" borderId="10" xfId="0" applyFont="1" applyFill="1" applyBorder="1" applyAlignment="1">
      <alignment horizontal="right" vertical="top" wrapText="1"/>
    </xf>
    <xf numFmtId="0" fontId="12" fillId="0" borderId="10" xfId="0" applyFont="1" applyFill="1" applyBorder="1" applyAlignment="1">
      <alignment horizontal="left" vertical="top" wrapText="1"/>
    </xf>
    <xf numFmtId="0" fontId="3" fillId="0" borderId="10" xfId="0" applyFont="1" applyFill="1" applyBorder="1" applyAlignment="1">
      <alignment/>
    </xf>
    <xf numFmtId="0" fontId="3" fillId="0" borderId="10" xfId="0" applyFont="1" applyFill="1" applyBorder="1" applyAlignment="1">
      <alignment horizontal="left" vertical="top" wrapText="1"/>
    </xf>
    <xf numFmtId="0" fontId="3" fillId="0" borderId="10" xfId="0" applyFont="1" applyFill="1" applyBorder="1" applyAlignment="1">
      <alignment horizontal="right" vertical="top" wrapText="1"/>
    </xf>
    <xf numFmtId="0" fontId="8" fillId="0" borderId="15" xfId="0" applyFont="1" applyFill="1" applyBorder="1" applyAlignment="1">
      <alignment vertical="top" wrapText="1"/>
    </xf>
    <xf numFmtId="0" fontId="15" fillId="0" borderId="0" xfId="0" applyFont="1" applyFill="1" applyBorder="1" applyAlignment="1">
      <alignment horizontal="left" vertical="center" wrapText="1"/>
    </xf>
    <xf numFmtId="0" fontId="2" fillId="0" borderId="11" xfId="0" applyFont="1" applyFill="1" applyBorder="1" applyAlignment="1">
      <alignment/>
    </xf>
    <xf numFmtId="0" fontId="8" fillId="0" borderId="0" xfId="0" applyFont="1" applyFill="1" applyAlignment="1">
      <alignment horizontal="center"/>
    </xf>
    <xf numFmtId="0" fontId="8" fillId="0" borderId="11" xfId="0" applyFont="1" applyFill="1" applyBorder="1" applyAlignment="1">
      <alignment/>
    </xf>
    <xf numFmtId="0" fontId="8" fillId="0" borderId="0" xfId="0" applyFont="1" applyFill="1" applyAlignment="1">
      <alignment horizontal="right"/>
    </xf>
    <xf numFmtId="186" fontId="1" fillId="0" borderId="10" xfId="0" applyNumberFormat="1" applyFont="1" applyFill="1" applyBorder="1" applyAlignment="1">
      <alignment horizontal="center" vertical="top" wrapText="1"/>
    </xf>
    <xf numFmtId="186" fontId="22" fillId="0" borderId="10" xfId="0" applyNumberFormat="1" applyFont="1" applyFill="1" applyBorder="1" applyAlignment="1">
      <alignment horizontal="center" vertical="top" wrapText="1"/>
    </xf>
    <xf numFmtId="0" fontId="26" fillId="0" borderId="10" xfId="0" applyFont="1" applyFill="1" applyBorder="1" applyAlignment="1">
      <alignment wrapText="1"/>
    </xf>
    <xf numFmtId="0" fontId="26" fillId="0" borderId="10"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26" fillId="0" borderId="10" xfId="0" applyFont="1" applyFill="1" applyBorder="1" applyAlignment="1">
      <alignment vertical="top" wrapText="1"/>
    </xf>
    <xf numFmtId="171" fontId="3" fillId="0" borderId="10" xfId="0" applyNumberFormat="1" applyFont="1" applyFill="1" applyBorder="1" applyAlignment="1">
      <alignment horizontal="center" vertical="top" wrapText="1"/>
    </xf>
    <xf numFmtId="171" fontId="1"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top" wrapText="1"/>
    </xf>
    <xf numFmtId="171" fontId="3" fillId="0" borderId="10" xfId="0" applyNumberFormat="1" applyFont="1" applyFill="1" applyBorder="1" applyAlignment="1">
      <alignment/>
    </xf>
    <xf numFmtId="171" fontId="3" fillId="0" borderId="10" xfId="0" applyNumberFormat="1" applyFont="1" applyFill="1" applyBorder="1" applyAlignment="1">
      <alignment horizontal="center" vertical="top"/>
    </xf>
    <xf numFmtId="171" fontId="3" fillId="0" borderId="10" xfId="0" applyNumberFormat="1" applyFont="1" applyFill="1" applyBorder="1" applyAlignment="1">
      <alignment horizontal="left" vertical="top" wrapText="1"/>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1" fillId="0" borderId="15"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171" fontId="22" fillId="0" borderId="15" xfId="0" applyNumberFormat="1" applyFont="1" applyBorder="1" applyAlignment="1">
      <alignment horizontal="center" vertical="top" wrapText="1"/>
    </xf>
    <xf numFmtId="171" fontId="22" fillId="0" borderId="14" xfId="0" applyNumberFormat="1" applyFont="1" applyBorder="1" applyAlignment="1">
      <alignment horizontal="center" vertical="top" wrapText="1"/>
    </xf>
    <xf numFmtId="171" fontId="22" fillId="0" borderId="16" xfId="0" applyNumberFormat="1" applyFont="1" applyBorder="1" applyAlignment="1">
      <alignment horizontal="center" vertical="top" wrapText="1"/>
    </xf>
    <xf numFmtId="0" fontId="1" fillId="0" borderId="15" xfId="0" applyFont="1" applyBorder="1" applyAlignment="1">
      <alignment vertical="top" wrapText="1"/>
    </xf>
    <xf numFmtId="0" fontId="1" fillId="0" borderId="14"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horizontal="center" vertical="top" wrapText="1"/>
    </xf>
    <xf numFmtId="0" fontId="1" fillId="0" borderId="11" xfId="0" applyFont="1" applyBorder="1" applyAlignment="1">
      <alignment horizontal="center" vertical="top" wrapText="1"/>
    </xf>
    <xf numFmtId="0" fontId="1" fillId="0" borderId="18" xfId="0" applyFont="1" applyBorder="1" applyAlignment="1">
      <alignment horizontal="center" vertical="top" wrapText="1"/>
    </xf>
    <xf numFmtId="49" fontId="24" fillId="0" borderId="15" xfId="0" applyNumberFormat="1" applyFont="1" applyBorder="1" applyAlignment="1">
      <alignment horizontal="left" vertical="top" wrapText="1"/>
    </xf>
    <xf numFmtId="49" fontId="24" fillId="0" borderId="14" xfId="0" applyNumberFormat="1" applyFont="1" applyBorder="1" applyAlignment="1">
      <alignment horizontal="left" vertical="top" wrapText="1"/>
    </xf>
    <xf numFmtId="49" fontId="24" fillId="0" borderId="16" xfId="0" applyNumberFormat="1" applyFont="1" applyBorder="1" applyAlignment="1">
      <alignment horizontal="left" vertical="top" wrapText="1"/>
    </xf>
    <xf numFmtId="0" fontId="8" fillId="0" borderId="15" xfId="0" applyFont="1" applyBorder="1" applyAlignment="1">
      <alignment horizontal="center" vertical="top" wrapText="1"/>
    </xf>
    <xf numFmtId="0" fontId="8" fillId="0" borderId="14" xfId="0" applyFont="1" applyBorder="1" applyAlignment="1">
      <alignment horizontal="center" vertical="top" wrapText="1"/>
    </xf>
    <xf numFmtId="0" fontId="8" fillId="0" borderId="16" xfId="0" applyFont="1" applyBorder="1" applyAlignment="1">
      <alignment horizontal="center" vertical="top" wrapText="1"/>
    </xf>
    <xf numFmtId="2" fontId="1" fillId="0" borderId="15" xfId="0" applyNumberFormat="1" applyFont="1" applyFill="1" applyBorder="1" applyAlignment="1">
      <alignment horizontal="center" vertical="top" wrapText="1"/>
    </xf>
    <xf numFmtId="2" fontId="1" fillId="0" borderId="14" xfId="0" applyNumberFormat="1" applyFont="1" applyFill="1" applyBorder="1" applyAlignment="1">
      <alignment horizontal="center" vertical="top" wrapText="1"/>
    </xf>
    <xf numFmtId="2" fontId="1" fillId="0" borderId="16" xfId="0" applyNumberFormat="1" applyFont="1" applyFill="1" applyBorder="1" applyAlignment="1">
      <alignment horizontal="center"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vertical="top" wrapText="1"/>
    </xf>
    <xf numFmtId="0" fontId="1" fillId="0" borderId="14" xfId="0" applyFont="1" applyBorder="1" applyAlignment="1">
      <alignment horizontal="center" vertical="top" wrapText="1"/>
    </xf>
    <xf numFmtId="0" fontId="1" fillId="0" borderId="16" xfId="0" applyFont="1" applyBorder="1" applyAlignment="1">
      <alignment horizontal="center" vertical="top" wrapText="1"/>
    </xf>
    <xf numFmtId="49" fontId="8" fillId="0" borderId="15" xfId="0" applyNumberFormat="1" applyFont="1" applyBorder="1" applyAlignment="1">
      <alignment horizontal="left" vertical="top" wrapText="1"/>
    </xf>
    <xf numFmtId="49" fontId="8" fillId="0" borderId="14" xfId="0" applyNumberFormat="1" applyFont="1" applyBorder="1" applyAlignment="1">
      <alignment horizontal="left" vertical="top" wrapText="1"/>
    </xf>
    <xf numFmtId="49" fontId="8" fillId="0" borderId="16" xfId="0" applyNumberFormat="1" applyFont="1" applyBorder="1" applyAlignment="1">
      <alignment horizontal="left" vertical="top" wrapText="1"/>
    </xf>
    <xf numFmtId="3" fontId="1" fillId="0" borderId="15"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183" fontId="1" fillId="0" borderId="15" xfId="0" applyNumberFormat="1" applyFont="1" applyBorder="1" applyAlignment="1">
      <alignment horizontal="center" vertical="top" wrapText="1"/>
    </xf>
    <xf numFmtId="183" fontId="1" fillId="0" borderId="14" xfId="0" applyNumberFormat="1" applyFont="1" applyBorder="1" applyAlignment="1">
      <alignment horizontal="center" vertical="top" wrapText="1"/>
    </xf>
    <xf numFmtId="183" fontId="1" fillId="0" borderId="16" xfId="0" applyNumberFormat="1" applyFont="1" applyBorder="1" applyAlignment="1">
      <alignment horizontal="center" vertical="top" wrapText="1"/>
    </xf>
    <xf numFmtId="0" fontId="1" fillId="0" borderId="15" xfId="0" applyFont="1" applyFill="1" applyBorder="1" applyAlignment="1">
      <alignment horizontal="center" vertical="top" wrapText="1"/>
    </xf>
    <xf numFmtId="0" fontId="0" fillId="0" borderId="14" xfId="0" applyFill="1" applyBorder="1" applyAlignment="1">
      <alignment/>
    </xf>
    <xf numFmtId="0" fontId="0" fillId="0" borderId="16" xfId="0" applyFill="1" applyBorder="1" applyAlignment="1">
      <alignment/>
    </xf>
    <xf numFmtId="175" fontId="1" fillId="0" borderId="10" xfId="0" applyNumberFormat="1"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183" fontId="2" fillId="0" borderId="15" xfId="0" applyNumberFormat="1" applyFont="1" applyBorder="1" applyAlignment="1">
      <alignment horizontal="center" vertical="top" wrapText="1"/>
    </xf>
    <xf numFmtId="183" fontId="2" fillId="0" borderId="16" xfId="0" applyNumberFormat="1" applyFont="1" applyBorder="1" applyAlignment="1">
      <alignment horizontal="center" vertical="top" wrapText="1"/>
    </xf>
    <xf numFmtId="171" fontId="24" fillId="0" borderId="15" xfId="0" applyNumberFormat="1" applyFont="1" applyBorder="1" applyAlignment="1">
      <alignment horizontal="left" vertical="top" wrapText="1"/>
    </xf>
    <xf numFmtId="171" fontId="24" fillId="0" borderId="14" xfId="0" applyNumberFormat="1" applyFont="1" applyBorder="1" applyAlignment="1">
      <alignment horizontal="left" vertical="top" wrapText="1"/>
    </xf>
    <xf numFmtId="171" fontId="24" fillId="0" borderId="16" xfId="0" applyNumberFormat="1" applyFont="1" applyBorder="1" applyAlignment="1">
      <alignment horizontal="left" vertical="top" wrapText="1"/>
    </xf>
    <xf numFmtId="173" fontId="1" fillId="0" borderId="15" xfId="0" applyNumberFormat="1" applyFont="1" applyFill="1" applyBorder="1" applyAlignment="1">
      <alignment horizontal="center" vertical="top" wrapText="1"/>
    </xf>
    <xf numFmtId="173" fontId="1" fillId="0" borderId="14" xfId="0" applyNumberFormat="1" applyFont="1" applyFill="1" applyBorder="1" applyAlignment="1">
      <alignment horizontal="center" vertical="top" wrapText="1"/>
    </xf>
    <xf numFmtId="173" fontId="1" fillId="0" borderId="16" xfId="0" applyNumberFormat="1"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8" xfId="0" applyFont="1" applyFill="1" applyBorder="1" applyAlignment="1">
      <alignment horizontal="left" vertical="top" wrapText="1"/>
    </xf>
    <xf numFmtId="1" fontId="1" fillId="0" borderId="15" xfId="0" applyNumberFormat="1" applyFont="1" applyFill="1" applyBorder="1" applyAlignment="1">
      <alignment horizontal="center" vertical="top" wrapText="1"/>
    </xf>
    <xf numFmtId="1" fontId="1" fillId="0" borderId="14" xfId="0" applyNumberFormat="1" applyFont="1" applyFill="1" applyBorder="1" applyAlignment="1">
      <alignment horizontal="center" vertical="top" wrapText="1"/>
    </xf>
    <xf numFmtId="1" fontId="1" fillId="0" borderId="16" xfId="0" applyNumberFormat="1" applyFont="1" applyFill="1" applyBorder="1" applyAlignment="1">
      <alignment horizontal="center" vertical="top" wrapText="1"/>
    </xf>
    <xf numFmtId="0" fontId="8" fillId="0" borderId="10" xfId="0" applyFont="1" applyBorder="1" applyAlignment="1">
      <alignment horizontal="center" vertical="center" wrapText="1"/>
    </xf>
    <xf numFmtId="4" fontId="1" fillId="0" borderId="15"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4" fontId="1" fillId="0" borderId="16" xfId="0" applyNumberFormat="1" applyFont="1" applyFill="1" applyBorder="1" applyAlignment="1">
      <alignment horizontal="center" vertical="top" wrapText="1"/>
    </xf>
    <xf numFmtId="49" fontId="1" fillId="0" borderId="15"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0" fontId="1" fillId="0" borderId="17" xfId="0" applyFont="1" applyBorder="1" applyAlignment="1">
      <alignment vertical="top" wrapText="1"/>
    </xf>
    <xf numFmtId="0" fontId="1" fillId="0" borderId="11" xfId="0" applyFont="1" applyBorder="1" applyAlignment="1">
      <alignment vertical="top" wrapText="1"/>
    </xf>
    <xf numFmtId="0" fontId="1" fillId="0" borderId="18" xfId="0" applyFont="1" applyBorder="1" applyAlignment="1">
      <alignment vertical="top" wrapText="1"/>
    </xf>
    <xf numFmtId="0" fontId="25" fillId="0" borderId="15" xfId="0" applyFont="1" applyBorder="1" applyAlignment="1">
      <alignment horizontal="left" vertical="center" wrapText="1"/>
    </xf>
    <xf numFmtId="0" fontId="25" fillId="0" borderId="14" xfId="0" applyFont="1" applyBorder="1" applyAlignment="1">
      <alignment horizontal="left" vertical="center" wrapText="1"/>
    </xf>
    <xf numFmtId="0" fontId="25" fillId="0" borderId="16" xfId="0" applyFont="1" applyBorder="1" applyAlignment="1">
      <alignment horizontal="left" vertical="center" wrapText="1"/>
    </xf>
    <xf numFmtId="171" fontId="1" fillId="0" borderId="15" xfId="0" applyNumberFormat="1" applyFont="1" applyFill="1" applyBorder="1" applyAlignment="1">
      <alignment horizontal="center" vertical="top" wrapText="1"/>
    </xf>
    <xf numFmtId="171" fontId="1" fillId="0" borderId="14" xfId="0" applyNumberFormat="1" applyFont="1" applyFill="1" applyBorder="1" applyAlignment="1">
      <alignment horizontal="center" vertical="top" wrapText="1"/>
    </xf>
    <xf numFmtId="171" fontId="1" fillId="0" borderId="16"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0" xfId="0" applyFont="1" applyBorder="1" applyAlignment="1">
      <alignment horizontal="left" vertical="top" wrapText="1"/>
    </xf>
    <xf numFmtId="0" fontId="1" fillId="0" borderId="23" xfId="0" applyFont="1" applyBorder="1" applyAlignment="1">
      <alignment horizontal="left" vertical="top" wrapText="1"/>
    </xf>
    <xf numFmtId="171" fontId="22" fillId="0" borderId="15" xfId="0" applyNumberFormat="1" applyFont="1" applyBorder="1" applyAlignment="1">
      <alignment horizontal="left" vertical="top" wrapText="1"/>
    </xf>
    <xf numFmtId="171" fontId="22" fillId="0" borderId="14" xfId="0" applyNumberFormat="1" applyFont="1" applyBorder="1" applyAlignment="1">
      <alignment horizontal="left" vertical="top" wrapText="1"/>
    </xf>
    <xf numFmtId="171" fontId="22" fillId="0" borderId="16" xfId="0" applyNumberFormat="1" applyFont="1" applyBorder="1" applyAlignment="1">
      <alignment horizontal="left" vertical="top" wrapText="1"/>
    </xf>
    <xf numFmtId="49" fontId="1" fillId="0" borderId="15" xfId="0" applyNumberFormat="1" applyFont="1" applyBorder="1" applyAlignment="1">
      <alignment vertical="top" wrapText="1"/>
    </xf>
    <xf numFmtId="49" fontId="1" fillId="0" borderId="14" xfId="0" applyNumberFormat="1" applyFont="1" applyBorder="1" applyAlignment="1">
      <alignment vertical="top" wrapText="1"/>
    </xf>
    <xf numFmtId="49" fontId="1" fillId="0" borderId="16" xfId="0" applyNumberFormat="1" applyFont="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right"/>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6" xfId="0" applyFont="1" applyBorder="1" applyAlignment="1">
      <alignment horizontal="left" vertical="center"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2" fillId="0" borderId="11" xfId="0" applyFont="1" applyBorder="1" applyAlignment="1">
      <alignment horizontal="center"/>
    </xf>
    <xf numFmtId="0" fontId="2" fillId="0" borderId="11" xfId="0" applyFont="1" applyBorder="1" applyAlignment="1">
      <alignment horizontal="center"/>
    </xf>
    <xf numFmtId="0" fontId="1" fillId="0" borderId="14" xfId="0" applyFont="1" applyBorder="1" applyAlignment="1">
      <alignment horizontal="center" vertical="center" wrapText="1"/>
    </xf>
    <xf numFmtId="0" fontId="1" fillId="0" borderId="19" xfId="0" applyFont="1" applyBorder="1" applyAlignment="1">
      <alignment horizontal="center" vertical="top" wrapText="1"/>
    </xf>
    <xf numFmtId="0" fontId="1" fillId="0" borderId="21"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23" fillId="0" borderId="0" xfId="0" applyFont="1" applyBorder="1" applyAlignment="1">
      <alignment horizontal="left"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wrapText="1"/>
    </xf>
    <xf numFmtId="0" fontId="10"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Border="1" applyAlignment="1">
      <alignment horizontal="left"/>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0"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left" wrapText="1"/>
    </xf>
    <xf numFmtId="0" fontId="2" fillId="0" borderId="0" xfId="0" applyFont="1" applyFill="1" applyAlignment="1">
      <alignment horizontal="left" wrapText="1"/>
    </xf>
    <xf numFmtId="0" fontId="2" fillId="0" borderId="11" xfId="0" applyFont="1" applyBorder="1" applyAlignment="1">
      <alignment horizontal="left"/>
    </xf>
    <xf numFmtId="0" fontId="2" fillId="0" borderId="11" xfId="0" applyFont="1" applyBorder="1" applyAlignment="1">
      <alignment horizontal="left"/>
    </xf>
    <xf numFmtId="0" fontId="2" fillId="0" borderId="0" xfId="0" applyFont="1" applyAlignment="1">
      <alignment horizontal="left" wrapText="1"/>
    </xf>
    <xf numFmtId="0" fontId="2" fillId="0" borderId="0" xfId="0" applyFont="1" applyAlignment="1">
      <alignment horizontal="left"/>
    </xf>
    <xf numFmtId="0" fontId="2" fillId="0" borderId="11" xfId="0" applyFont="1" applyBorder="1" applyAlignment="1">
      <alignment horizontal="left" wrapText="1"/>
    </xf>
    <xf numFmtId="0" fontId="3" fillId="0" borderId="20" xfId="0" applyFont="1" applyBorder="1" applyAlignment="1">
      <alignment horizontal="center"/>
    </xf>
    <xf numFmtId="0" fontId="19" fillId="0" borderId="0" xfId="0" applyFont="1" applyAlignment="1">
      <alignment horizontal="center"/>
    </xf>
    <xf numFmtId="49" fontId="2" fillId="0" borderId="10" xfId="0" applyNumberFormat="1" applyFont="1" applyBorder="1" applyAlignment="1">
      <alignment horizontal="center" vertical="center"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173" fontId="1" fillId="0" borderId="10" xfId="0" applyNumberFormat="1" applyFont="1" applyBorder="1" applyAlignment="1">
      <alignment horizontal="center" vertical="center" wrapText="1"/>
    </xf>
    <xf numFmtId="175" fontId="1" fillId="0" borderId="15" xfId="0" applyNumberFormat="1" applyFont="1" applyBorder="1" applyAlignment="1">
      <alignment horizontal="center" vertical="center" wrapText="1"/>
    </xf>
    <xf numFmtId="175" fontId="1" fillId="0" borderId="14" xfId="0" applyNumberFormat="1" applyFont="1" applyBorder="1" applyAlignment="1">
      <alignment horizontal="center" vertical="center" wrapText="1"/>
    </xf>
    <xf numFmtId="175" fontId="1" fillId="0" borderId="16" xfId="0" applyNumberFormat="1" applyFont="1" applyBorder="1" applyAlignment="1">
      <alignment horizontal="center" vertical="center" wrapText="1"/>
    </xf>
    <xf numFmtId="0" fontId="1" fillId="0" borderId="10" xfId="0" applyFont="1" applyBorder="1" applyAlignment="1">
      <alignment horizontal="center" vertical="center" wrapText="1"/>
    </xf>
    <xf numFmtId="175" fontId="1" fillId="0" borderId="15" xfId="0" applyNumberFormat="1" applyFont="1" applyFill="1" applyBorder="1" applyAlignment="1">
      <alignment horizontal="center" vertical="top" wrapText="1"/>
    </xf>
    <xf numFmtId="175" fontId="1" fillId="0" borderId="14" xfId="0" applyNumberFormat="1" applyFont="1" applyFill="1" applyBorder="1" applyAlignment="1">
      <alignment horizontal="center" vertical="top" wrapText="1"/>
    </xf>
    <xf numFmtId="175" fontId="1" fillId="0" borderId="16" xfId="0" applyNumberFormat="1" applyFont="1" applyFill="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10" xfId="0" applyFont="1" applyBorder="1" applyAlignment="1">
      <alignment horizontal="left"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183" fontId="1" fillId="0" borderId="15" xfId="0" applyNumberFormat="1" applyFont="1" applyFill="1" applyBorder="1" applyAlignment="1">
      <alignment horizontal="center" vertical="top" wrapText="1"/>
    </xf>
    <xf numFmtId="183" fontId="1" fillId="0" borderId="14" xfId="0" applyNumberFormat="1" applyFont="1" applyFill="1" applyBorder="1" applyAlignment="1">
      <alignment horizontal="center" vertical="top" wrapText="1"/>
    </xf>
    <xf numFmtId="183" fontId="1" fillId="0" borderId="16" xfId="0" applyNumberFormat="1" applyFont="1" applyFill="1" applyBorder="1" applyAlignment="1">
      <alignment horizontal="center" vertical="top" wrapText="1"/>
    </xf>
    <xf numFmtId="49" fontId="22" fillId="0" borderId="15" xfId="0" applyNumberFormat="1" applyFont="1" applyBorder="1" applyAlignment="1">
      <alignment horizontal="left" vertical="top" wrapText="1"/>
    </xf>
    <xf numFmtId="49" fontId="22" fillId="0" borderId="14" xfId="0" applyNumberFormat="1" applyFont="1" applyBorder="1" applyAlignment="1">
      <alignment horizontal="left" vertical="top" wrapText="1"/>
    </xf>
    <xf numFmtId="49" fontId="22" fillId="0" borderId="16" xfId="0" applyNumberFormat="1" applyFont="1" applyBorder="1" applyAlignment="1">
      <alignment horizontal="left" vertical="top" wrapText="1"/>
    </xf>
    <xf numFmtId="0" fontId="1" fillId="0" borderId="1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8" xfId="0" applyFont="1" applyFill="1" applyBorder="1" applyAlignment="1">
      <alignment horizontal="center" vertical="top" wrapText="1"/>
    </xf>
    <xf numFmtId="49" fontId="22" fillId="0" borderId="15" xfId="0" applyNumberFormat="1" applyFont="1" applyFill="1" applyBorder="1" applyAlignment="1">
      <alignment horizontal="left" vertical="top" wrapText="1"/>
    </xf>
    <xf numFmtId="49" fontId="22" fillId="0" borderId="14" xfId="0" applyNumberFormat="1" applyFont="1" applyFill="1" applyBorder="1" applyAlignment="1">
      <alignment horizontal="left" vertical="top" wrapText="1"/>
    </xf>
    <xf numFmtId="49" fontId="22" fillId="0" borderId="16" xfId="0" applyNumberFormat="1" applyFont="1" applyFill="1" applyBorder="1" applyAlignment="1">
      <alignment horizontal="left" vertical="top" wrapText="1"/>
    </xf>
    <xf numFmtId="0" fontId="25"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1" fillId="0" borderId="12" xfId="0" applyNumberFormat="1" applyFont="1" applyBorder="1" applyAlignment="1">
      <alignment horizontal="center" vertical="top" wrapText="1"/>
    </xf>
    <xf numFmtId="49" fontId="1" fillId="0" borderId="24"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14" xfId="0" applyFont="1" applyBorder="1" applyAlignment="1">
      <alignment horizontal="left" vertical="center" wrapText="1"/>
    </xf>
    <xf numFmtId="0" fontId="1" fillId="0" borderId="12" xfId="0" applyFont="1" applyBorder="1" applyAlignment="1">
      <alignment horizontal="center" vertical="top"/>
    </xf>
    <xf numFmtId="0" fontId="1" fillId="0" borderId="24" xfId="0" applyFont="1" applyBorder="1" applyAlignment="1">
      <alignment horizontal="center" vertical="top"/>
    </xf>
    <xf numFmtId="0" fontId="1" fillId="0" borderId="13" xfId="0" applyFont="1" applyBorder="1" applyAlignment="1">
      <alignment horizontal="center" vertical="top"/>
    </xf>
    <xf numFmtId="0" fontId="1" fillId="0" borderId="16" xfId="0" applyFont="1" applyBorder="1" applyAlignment="1">
      <alignment horizontal="center" vertical="center" wrapText="1"/>
    </xf>
    <xf numFmtId="175" fontId="25" fillId="0" borderId="10" xfId="0" applyNumberFormat="1" applyFont="1" applyFill="1" applyBorder="1" applyAlignment="1">
      <alignment horizontal="center" vertical="center" wrapText="1"/>
    </xf>
    <xf numFmtId="0" fontId="14" fillId="0" borderId="0" xfId="0" applyFont="1" applyFill="1" applyAlignment="1">
      <alignment horizontal="center"/>
    </xf>
    <xf numFmtId="0" fontId="13" fillId="0" borderId="0" xfId="0" applyFont="1" applyFill="1" applyAlignment="1">
      <alignment horizontal="center"/>
    </xf>
    <xf numFmtId="0" fontId="2" fillId="0" borderId="11" xfId="0" applyFont="1" applyFill="1" applyBorder="1" applyAlignment="1">
      <alignment horizontal="left"/>
    </xf>
    <xf numFmtId="0" fontId="2" fillId="0" borderId="20" xfId="0" applyFont="1" applyFill="1" applyBorder="1" applyAlignment="1">
      <alignment horizontal="left"/>
    </xf>
    <xf numFmtId="0" fontId="2" fillId="0" borderId="11" xfId="0" applyFont="1" applyFill="1" applyBorder="1" applyAlignment="1">
      <alignment horizontal="left" vertical="top" wrapText="1"/>
    </xf>
    <xf numFmtId="0" fontId="10" fillId="0" borderId="11" xfId="0" applyFont="1" applyFill="1" applyBorder="1" applyAlignment="1">
      <alignment horizontal="left" vertical="top" wrapText="1"/>
    </xf>
    <xf numFmtId="0" fontId="1" fillId="0" borderId="20" xfId="0" applyFont="1" applyFill="1" applyBorder="1" applyAlignment="1">
      <alignment horizontal="left" vertical="top"/>
    </xf>
    <xf numFmtId="0" fontId="1" fillId="0"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0" xfId="0" applyFont="1" applyFill="1" applyBorder="1" applyAlignment="1">
      <alignment horizontal="center" wrapText="1"/>
    </xf>
    <xf numFmtId="176" fontId="8" fillId="0" borderId="10" xfId="0" applyNumberFormat="1" applyFont="1" applyFill="1" applyBorder="1" applyAlignment="1">
      <alignment horizontal="center" vertical="top" wrapText="1"/>
    </xf>
    <xf numFmtId="176" fontId="8" fillId="0" borderId="15" xfId="0" applyNumberFormat="1" applyFont="1" applyFill="1" applyBorder="1" applyAlignment="1">
      <alignment horizontal="center" vertical="top" wrapText="1"/>
    </xf>
    <xf numFmtId="176" fontId="8" fillId="0" borderId="14" xfId="0" applyNumberFormat="1" applyFont="1" applyFill="1" applyBorder="1" applyAlignment="1">
      <alignment horizontal="center" vertical="top" wrapText="1"/>
    </xf>
    <xf numFmtId="176" fontId="8" fillId="0" borderId="16" xfId="0" applyNumberFormat="1" applyFont="1" applyFill="1" applyBorder="1" applyAlignment="1">
      <alignment horizontal="center" vertical="top" wrapText="1"/>
    </xf>
    <xf numFmtId="0" fontId="2" fillId="0" borderId="0" xfId="0" applyFont="1" applyFill="1" applyAlignment="1">
      <alignment horizontal="left" vertical="top"/>
    </xf>
    <xf numFmtId="0" fontId="8"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xf>
    <xf numFmtId="0" fontId="1" fillId="0" borderId="16" xfId="0" applyFont="1" applyFill="1" applyBorder="1" applyAlignment="1">
      <alignment horizontal="center"/>
    </xf>
    <xf numFmtId="173" fontId="8" fillId="0" borderId="19" xfId="0" applyNumberFormat="1" applyFont="1" applyFill="1" applyBorder="1" applyAlignment="1">
      <alignment horizontal="center" vertical="top" wrapText="1"/>
    </xf>
    <xf numFmtId="173" fontId="8" fillId="0" borderId="21" xfId="0" applyNumberFormat="1" applyFont="1" applyFill="1" applyBorder="1" applyAlignment="1">
      <alignment horizontal="center" vertical="top" wrapText="1"/>
    </xf>
    <xf numFmtId="2" fontId="1" fillId="0" borderId="15" xfId="0" applyNumberFormat="1" applyFont="1" applyFill="1" applyBorder="1" applyAlignment="1">
      <alignment horizontal="center" vertical="top"/>
    </xf>
    <xf numFmtId="2" fontId="1" fillId="0" borderId="16" xfId="0" applyNumberFormat="1" applyFont="1" applyFill="1" applyBorder="1" applyAlignment="1">
      <alignment horizontal="center" vertical="top"/>
    </xf>
    <xf numFmtId="171" fontId="1" fillId="0" borderId="15" xfId="0" applyNumberFormat="1" applyFont="1" applyFill="1" applyBorder="1" applyAlignment="1">
      <alignment horizontal="center" vertical="center" wrapText="1"/>
    </xf>
    <xf numFmtId="171" fontId="1" fillId="0" borderId="16" xfId="0" applyNumberFormat="1" applyFont="1" applyFill="1" applyBorder="1" applyAlignment="1">
      <alignment horizontal="center" vertical="center" wrapText="1"/>
    </xf>
    <xf numFmtId="173" fontId="8" fillId="0" borderId="10" xfId="0" applyNumberFormat="1" applyFont="1" applyFill="1" applyBorder="1" applyAlignment="1">
      <alignment horizontal="center" vertical="top" wrapText="1"/>
    </xf>
    <xf numFmtId="0" fontId="1" fillId="0" borderId="15" xfId="0" applyFont="1" applyFill="1" applyBorder="1" applyAlignment="1">
      <alignment horizontal="center" vertical="top"/>
    </xf>
    <xf numFmtId="0" fontId="1" fillId="0" borderId="16" xfId="0" applyFont="1" applyFill="1" applyBorder="1" applyAlignment="1">
      <alignment horizontal="center" vertical="top"/>
    </xf>
    <xf numFmtId="192" fontId="1" fillId="0" borderId="15" xfId="0" applyNumberFormat="1" applyFont="1" applyFill="1" applyBorder="1" applyAlignment="1">
      <alignment horizontal="center" vertical="top" wrapText="1"/>
    </xf>
    <xf numFmtId="192" fontId="1" fillId="0" borderId="16" xfId="0" applyNumberFormat="1" applyFont="1" applyFill="1" applyBorder="1" applyAlignment="1">
      <alignment horizontal="center" vertical="top"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171" fontId="1" fillId="0" borderId="15" xfId="0" applyNumberFormat="1" applyFont="1" applyFill="1" applyBorder="1" applyAlignment="1">
      <alignment horizontal="center" vertical="center"/>
    </xf>
    <xf numFmtId="171" fontId="1" fillId="0" borderId="16" xfId="0" applyNumberFormat="1" applyFont="1" applyFill="1" applyBorder="1" applyAlignment="1">
      <alignment horizontal="center" vertical="center"/>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24" fillId="0" borderId="17" xfId="0" applyFont="1" applyFill="1" applyBorder="1" applyAlignment="1">
      <alignment horizontal="center" vertical="top" wrapText="1"/>
    </xf>
    <xf numFmtId="0" fontId="24" fillId="0" borderId="18" xfId="0" applyFont="1" applyFill="1" applyBorder="1" applyAlignment="1">
      <alignment horizontal="center" vertical="top" wrapText="1"/>
    </xf>
    <xf numFmtId="1" fontId="1" fillId="0" borderId="15" xfId="0" applyNumberFormat="1" applyFont="1" applyFill="1" applyBorder="1" applyAlignment="1">
      <alignment horizontal="center" vertical="top"/>
    </xf>
    <xf numFmtId="1" fontId="1" fillId="0" borderId="16" xfId="0" applyNumberFormat="1" applyFont="1" applyFill="1" applyBorder="1" applyAlignment="1">
      <alignment horizontal="center" vertical="top"/>
    </xf>
    <xf numFmtId="0" fontId="8" fillId="0" borderId="15"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9" fillId="0" borderId="10" xfId="0" applyFont="1" applyFill="1" applyBorder="1" applyAlignment="1">
      <alignment horizont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1" xfId="0" applyFont="1" applyFill="1" applyBorder="1" applyAlignment="1">
      <alignment horizontal="right"/>
    </xf>
    <xf numFmtId="0" fontId="3" fillId="0" borderId="10" xfId="0"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15"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wrapText="1"/>
    </xf>
    <xf numFmtId="0" fontId="15" fillId="0" borderId="0" xfId="0" applyFont="1" applyFill="1" applyBorder="1" applyAlignment="1">
      <alignment horizontal="left" vertical="center" wrapText="1"/>
    </xf>
    <xf numFmtId="0" fontId="2" fillId="0" borderId="0" xfId="0" applyFont="1" applyFill="1" applyAlignment="1">
      <alignment horizontal="left"/>
    </xf>
    <xf numFmtId="0" fontId="2" fillId="0" borderId="11" xfId="0" applyFont="1" applyFill="1" applyBorder="1" applyAlignment="1">
      <alignment horizontal="center"/>
    </xf>
    <xf numFmtId="0" fontId="8" fillId="0" borderId="2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zakon4.rada.gov.ua/laws/show/z2023-12/paran124#n124"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75"/>
  <sheetViews>
    <sheetView view="pageBreakPreview" zoomScale="75" zoomScaleSheetLayoutView="75" zoomScalePageLayoutView="0" workbookViewId="0" topLeftCell="A135">
      <selection activeCell="L137" sqref="L137:N137"/>
    </sheetView>
  </sheetViews>
  <sheetFormatPr defaultColWidth="9.140625" defaultRowHeight="15"/>
  <cols>
    <col min="1" max="1" width="9.28125" style="54" customWidth="1"/>
    <col min="2" max="2" width="42.421875" style="4" customWidth="1"/>
    <col min="3" max="3" width="10.8515625" style="4" customWidth="1"/>
    <col min="4" max="4" width="13.00390625" style="4" customWidth="1"/>
    <col min="5" max="5" width="21.28125" style="4" customWidth="1"/>
    <col min="6" max="6" width="12.421875" style="4" customWidth="1"/>
    <col min="7" max="7" width="12.8515625" style="4" customWidth="1"/>
    <col min="8" max="8" width="9.8515625" style="4" customWidth="1"/>
    <col min="9" max="9" width="9.7109375" style="4" customWidth="1"/>
    <col min="10" max="10" width="14.28125" style="4" customWidth="1"/>
    <col min="11" max="11" width="13.57421875" style="4" customWidth="1"/>
    <col min="12" max="12" width="11.28125" style="4" customWidth="1"/>
    <col min="13" max="13" width="12.00390625" style="4" customWidth="1"/>
    <col min="14" max="14" width="16.28125" style="4" customWidth="1"/>
    <col min="15" max="15" width="11.57421875" style="4" customWidth="1"/>
    <col min="16" max="16" width="9.140625" style="4" customWidth="1"/>
    <col min="17" max="17" width="81.8515625" style="4" bestFit="1" customWidth="1"/>
    <col min="18" max="16384" width="9.140625" style="4" customWidth="1"/>
  </cols>
  <sheetData>
    <row r="1" spans="1:15" s="28" customFormat="1" ht="9.75">
      <c r="A1" s="53"/>
      <c r="I1" s="29"/>
      <c r="J1" s="28" t="s">
        <v>0</v>
      </c>
      <c r="K1" s="30"/>
      <c r="L1" s="30"/>
      <c r="M1" s="30"/>
      <c r="N1" s="30"/>
      <c r="O1" s="30"/>
    </row>
    <row r="2" spans="1:15" s="28" customFormat="1" ht="9.75">
      <c r="A2" s="53"/>
      <c r="I2" s="29"/>
      <c r="J2" s="28" t="s">
        <v>80</v>
      </c>
      <c r="K2" s="30"/>
      <c r="L2" s="30"/>
      <c r="M2" s="30"/>
      <c r="N2" s="30"/>
      <c r="O2" s="30"/>
    </row>
    <row r="3" spans="1:15" s="28" customFormat="1" ht="9.75">
      <c r="A3" s="53"/>
      <c r="I3" s="29"/>
      <c r="K3" s="30"/>
      <c r="L3" s="30"/>
      <c r="M3" s="30"/>
      <c r="N3" s="30"/>
      <c r="O3" s="30"/>
    </row>
    <row r="4" ht="24" customHeight="1">
      <c r="J4" s="31" t="s">
        <v>0</v>
      </c>
    </row>
    <row r="5" spans="10:15" ht="36" customHeight="1">
      <c r="J5" s="327" t="s">
        <v>53</v>
      </c>
      <c r="K5" s="327"/>
      <c r="L5" s="327"/>
      <c r="M5" s="327"/>
      <c r="N5" s="327"/>
      <c r="O5" s="15"/>
    </row>
    <row r="6" spans="10:14" ht="13.5">
      <c r="J6" s="328" t="s">
        <v>1</v>
      </c>
      <c r="K6" s="328"/>
      <c r="L6" s="328"/>
      <c r="M6" s="328"/>
      <c r="N6" s="328"/>
    </row>
    <row r="7" ht="11.25" customHeight="1"/>
    <row r="8" spans="10:15" ht="34.5" customHeight="1">
      <c r="J8" s="327" t="s">
        <v>54</v>
      </c>
      <c r="K8" s="327"/>
      <c r="L8" s="327"/>
      <c r="M8" s="327"/>
      <c r="N8" s="327"/>
      <c r="O8" s="15"/>
    </row>
    <row r="9" spans="9:10" ht="15">
      <c r="I9" s="2"/>
      <c r="J9" s="36" t="s">
        <v>81</v>
      </c>
    </row>
    <row r="10" spans="9:10" ht="12.75" customHeight="1">
      <c r="I10" s="2"/>
      <c r="J10" s="16"/>
    </row>
    <row r="11" spans="9:11" ht="18">
      <c r="I11" s="2"/>
      <c r="J11" s="20">
        <v>43446</v>
      </c>
      <c r="K11" s="32" t="s">
        <v>224</v>
      </c>
    </row>
    <row r="12" ht="15">
      <c r="I12" s="2"/>
    </row>
    <row r="13" spans="1:14" s="8" customFormat="1" ht="22.5">
      <c r="A13" s="329" t="s">
        <v>2</v>
      </c>
      <c r="B13" s="329"/>
      <c r="C13" s="329"/>
      <c r="D13" s="329"/>
      <c r="E13" s="329"/>
      <c r="F13" s="329"/>
      <c r="G13" s="329"/>
      <c r="H13" s="329"/>
      <c r="I13" s="329"/>
      <c r="J13" s="329"/>
      <c r="K13" s="329"/>
      <c r="L13" s="329"/>
      <c r="M13" s="329"/>
      <c r="N13" s="329"/>
    </row>
    <row r="14" spans="1:14" s="8" customFormat="1" ht="21">
      <c r="A14" s="319" t="s">
        <v>167</v>
      </c>
      <c r="B14" s="319"/>
      <c r="C14" s="319"/>
      <c r="D14" s="319"/>
      <c r="E14" s="319"/>
      <c r="F14" s="319"/>
      <c r="G14" s="319"/>
      <c r="H14" s="319"/>
      <c r="I14" s="319"/>
      <c r="J14" s="319"/>
      <c r="K14" s="319"/>
      <c r="L14" s="319"/>
      <c r="M14" s="319"/>
      <c r="N14" s="319"/>
    </row>
    <row r="15" spans="1:14" s="8" customFormat="1" ht="12.75" customHeight="1">
      <c r="A15" s="320"/>
      <c r="B15" s="320"/>
      <c r="C15" s="320"/>
      <c r="D15" s="320"/>
      <c r="E15" s="320"/>
      <c r="F15" s="320"/>
      <c r="G15" s="320"/>
      <c r="H15" s="320"/>
      <c r="I15" s="320"/>
      <c r="J15" s="320"/>
      <c r="K15" s="320"/>
      <c r="L15" s="320"/>
      <c r="M15" s="320"/>
      <c r="N15" s="320"/>
    </row>
    <row r="16" spans="1:16" s="8" customFormat="1" ht="18">
      <c r="A16" s="55" t="s">
        <v>21</v>
      </c>
      <c r="B16" s="323" t="s">
        <v>168</v>
      </c>
      <c r="C16" s="324"/>
      <c r="D16" s="324"/>
      <c r="E16" s="324"/>
      <c r="F16" s="324"/>
      <c r="G16" s="324"/>
      <c r="H16" s="324"/>
      <c r="I16" s="324"/>
      <c r="J16" s="324"/>
      <c r="K16" s="324"/>
      <c r="L16" s="324"/>
      <c r="M16" s="324"/>
      <c r="N16" s="324"/>
      <c r="O16" s="18"/>
      <c r="P16" s="18"/>
    </row>
    <row r="17" spans="1:16" s="8" customFormat="1" ht="18">
      <c r="A17" s="55" t="s">
        <v>20</v>
      </c>
      <c r="B17" s="326" t="s">
        <v>49</v>
      </c>
      <c r="C17" s="326"/>
      <c r="D17" s="326"/>
      <c r="E17" s="326"/>
      <c r="F17" s="326"/>
      <c r="G17" s="326"/>
      <c r="H17" s="326"/>
      <c r="I17" s="326"/>
      <c r="J17" s="326"/>
      <c r="K17" s="326"/>
      <c r="L17" s="326"/>
      <c r="M17" s="326"/>
      <c r="N17" s="326"/>
      <c r="O17" s="18"/>
      <c r="P17" s="18"/>
    </row>
    <row r="18" spans="1:16" s="8" customFormat="1" ht="18">
      <c r="A18" s="55" t="s">
        <v>22</v>
      </c>
      <c r="B18" s="323" t="s">
        <v>169</v>
      </c>
      <c r="C18" s="324"/>
      <c r="D18" s="324"/>
      <c r="E18" s="324"/>
      <c r="F18" s="324"/>
      <c r="G18" s="324"/>
      <c r="H18" s="324"/>
      <c r="I18" s="324"/>
      <c r="J18" s="324"/>
      <c r="K18" s="324"/>
      <c r="L18" s="324"/>
      <c r="M18" s="324"/>
      <c r="N18" s="324"/>
      <c r="O18" s="18"/>
      <c r="P18" s="18"/>
    </row>
    <row r="19" spans="1:16" s="8" customFormat="1" ht="18">
      <c r="A19" s="55" t="s">
        <v>20</v>
      </c>
      <c r="B19" s="326" t="s">
        <v>50</v>
      </c>
      <c r="C19" s="326"/>
      <c r="D19" s="326"/>
      <c r="E19" s="326"/>
      <c r="F19" s="326"/>
      <c r="G19" s="326"/>
      <c r="H19" s="326"/>
      <c r="I19" s="326"/>
      <c r="J19" s="326"/>
      <c r="K19" s="326"/>
      <c r="L19" s="326"/>
      <c r="M19" s="326"/>
      <c r="N19" s="326"/>
      <c r="O19" s="18"/>
      <c r="P19" s="18"/>
    </row>
    <row r="20" spans="1:16" s="9" customFormat="1" ht="18.75" customHeight="1">
      <c r="A20" s="56" t="s">
        <v>23</v>
      </c>
      <c r="B20" s="313" t="s">
        <v>170</v>
      </c>
      <c r="C20" s="314"/>
      <c r="D20" s="314"/>
      <c r="E20" s="314"/>
      <c r="F20" s="314"/>
      <c r="G20" s="314"/>
      <c r="H20" s="314"/>
      <c r="I20" s="314"/>
      <c r="J20" s="314"/>
      <c r="K20" s="314"/>
      <c r="L20" s="314"/>
      <c r="M20" s="314"/>
      <c r="N20" s="314"/>
      <c r="O20" s="17"/>
      <c r="P20" s="17"/>
    </row>
    <row r="21" spans="1:16" s="9" customFormat="1" ht="21.75" customHeight="1">
      <c r="A21" s="56"/>
      <c r="B21" s="26" t="s">
        <v>82</v>
      </c>
      <c r="C21" s="88" t="s">
        <v>171</v>
      </c>
      <c r="D21" s="89"/>
      <c r="E21" s="89"/>
      <c r="F21" s="89"/>
      <c r="G21" s="89"/>
      <c r="H21" s="89"/>
      <c r="I21" s="89"/>
      <c r="J21" s="89"/>
      <c r="K21" s="89"/>
      <c r="L21" s="89"/>
      <c r="M21" s="89"/>
      <c r="N21" s="89"/>
      <c r="O21" s="19"/>
      <c r="P21" s="19"/>
    </row>
    <row r="22" spans="1:16" s="9" customFormat="1" ht="16.5" customHeight="1">
      <c r="A22" s="56"/>
      <c r="B22" s="1"/>
      <c r="C22" s="312" t="s">
        <v>25</v>
      </c>
      <c r="D22" s="312"/>
      <c r="E22" s="312"/>
      <c r="F22" s="312"/>
      <c r="G22" s="312"/>
      <c r="H22" s="312"/>
      <c r="I22" s="312"/>
      <c r="J22" s="312"/>
      <c r="K22" s="312"/>
      <c r="L22" s="312"/>
      <c r="M22" s="312"/>
      <c r="N22" s="312"/>
      <c r="O22" s="19"/>
      <c r="P22" s="19"/>
    </row>
    <row r="23" s="8" customFormat="1" ht="12" customHeight="1">
      <c r="A23" s="55" t="s">
        <v>24</v>
      </c>
    </row>
    <row r="24" spans="1:2" s="8" customFormat="1" ht="18">
      <c r="A24" s="55" t="s">
        <v>26</v>
      </c>
      <c r="B24" s="24" t="s">
        <v>222</v>
      </c>
    </row>
    <row r="25" spans="1:2" s="8" customFormat="1" ht="18">
      <c r="A25" s="55"/>
      <c r="B25" s="24" t="s">
        <v>213</v>
      </c>
    </row>
    <row r="26" spans="1:2" s="8" customFormat="1" ht="18">
      <c r="A26" s="55"/>
      <c r="B26" s="24" t="s">
        <v>221</v>
      </c>
    </row>
    <row r="27" s="8" customFormat="1" ht="14.25" customHeight="1">
      <c r="A27" s="55"/>
    </row>
    <row r="28" spans="1:16" s="8" customFormat="1" ht="18">
      <c r="A28" s="56" t="s">
        <v>27</v>
      </c>
      <c r="B28" s="325" t="s">
        <v>34</v>
      </c>
      <c r="C28" s="325"/>
      <c r="D28" s="325"/>
      <c r="E28" s="325"/>
      <c r="F28" s="325"/>
      <c r="G28" s="325"/>
      <c r="H28" s="325"/>
      <c r="I28" s="325"/>
      <c r="J28" s="325"/>
      <c r="K28" s="325"/>
      <c r="L28" s="325"/>
      <c r="M28" s="325"/>
      <c r="N28" s="325"/>
      <c r="O28" s="325"/>
      <c r="P28" s="325"/>
    </row>
    <row r="29" spans="1:16" s="8" customFormat="1" ht="18">
      <c r="A29" s="57"/>
      <c r="B29" s="325" t="s">
        <v>35</v>
      </c>
      <c r="C29" s="325"/>
      <c r="D29" s="325"/>
      <c r="E29" s="325"/>
      <c r="F29" s="325"/>
      <c r="G29" s="325"/>
      <c r="H29" s="325"/>
      <c r="I29" s="325"/>
      <c r="J29" s="325"/>
      <c r="K29" s="325"/>
      <c r="L29" s="325"/>
      <c r="M29" s="325"/>
      <c r="N29" s="325"/>
      <c r="O29" s="325"/>
      <c r="P29" s="325"/>
    </row>
    <row r="30" spans="1:16" s="8" customFormat="1" ht="18.75" customHeight="1">
      <c r="A30" s="57"/>
      <c r="B30" s="308" t="s">
        <v>172</v>
      </c>
      <c r="C30" s="325"/>
      <c r="D30" s="325"/>
      <c r="E30" s="325"/>
      <c r="F30" s="325"/>
      <c r="G30" s="325"/>
      <c r="H30" s="325"/>
      <c r="I30" s="325"/>
      <c r="J30" s="325"/>
      <c r="K30" s="325"/>
      <c r="L30" s="325"/>
      <c r="M30" s="325"/>
      <c r="N30" s="325"/>
      <c r="O30" s="325"/>
      <c r="P30" s="325"/>
    </row>
    <row r="31" spans="1:16" s="8" customFormat="1" ht="18.75" customHeight="1">
      <c r="A31" s="57"/>
      <c r="B31" s="308" t="s">
        <v>99</v>
      </c>
      <c r="C31" s="325"/>
      <c r="D31" s="325"/>
      <c r="E31" s="325"/>
      <c r="F31" s="325"/>
      <c r="G31" s="325"/>
      <c r="H31" s="325"/>
      <c r="I31" s="325"/>
      <c r="J31" s="325"/>
      <c r="K31" s="325"/>
      <c r="L31" s="325"/>
      <c r="M31" s="325"/>
      <c r="N31" s="325"/>
      <c r="O31" s="325"/>
      <c r="P31" s="325"/>
    </row>
    <row r="32" spans="1:16" s="8" customFormat="1" ht="18">
      <c r="A32" s="57"/>
      <c r="B32" s="321" t="s">
        <v>198</v>
      </c>
      <c r="C32" s="322"/>
      <c r="D32" s="322"/>
      <c r="E32" s="322"/>
      <c r="F32" s="322"/>
      <c r="G32" s="322"/>
      <c r="H32" s="322"/>
      <c r="I32" s="322"/>
      <c r="J32" s="322"/>
      <c r="K32" s="322"/>
      <c r="L32" s="322"/>
      <c r="M32" s="322"/>
      <c r="N32" s="322"/>
      <c r="O32" s="12"/>
      <c r="P32" s="12"/>
    </row>
    <row r="33" spans="1:16" s="24" customFormat="1" ht="18">
      <c r="A33" s="58"/>
      <c r="B33" s="308" t="s">
        <v>83</v>
      </c>
      <c r="C33" s="308"/>
      <c r="D33" s="308"/>
      <c r="E33" s="308"/>
      <c r="F33" s="308"/>
      <c r="G33" s="308"/>
      <c r="H33" s="308"/>
      <c r="I33" s="308"/>
      <c r="J33" s="308"/>
      <c r="K33" s="308"/>
      <c r="L33" s="308"/>
      <c r="M33" s="308"/>
      <c r="N33" s="308"/>
      <c r="O33" s="27"/>
      <c r="P33" s="27"/>
    </row>
    <row r="34" spans="1:16" s="8" customFormat="1" ht="18">
      <c r="A34" s="59"/>
      <c r="B34" s="308" t="s">
        <v>84</v>
      </c>
      <c r="C34" s="325"/>
      <c r="D34" s="325"/>
      <c r="E34" s="325"/>
      <c r="F34" s="325"/>
      <c r="G34" s="325"/>
      <c r="H34" s="325"/>
      <c r="I34" s="325"/>
      <c r="J34" s="325"/>
      <c r="K34" s="325"/>
      <c r="L34" s="325"/>
      <c r="M34" s="325"/>
      <c r="N34" s="325"/>
      <c r="O34" s="325"/>
      <c r="P34" s="325"/>
    </row>
    <row r="35" spans="1:16" s="8" customFormat="1" ht="18.75" customHeight="1">
      <c r="A35" s="59"/>
      <c r="B35" s="308" t="s">
        <v>173</v>
      </c>
      <c r="C35" s="309"/>
      <c r="D35" s="309"/>
      <c r="E35" s="309"/>
      <c r="F35" s="309"/>
      <c r="G35" s="309"/>
      <c r="H35" s="309"/>
      <c r="I35" s="309"/>
      <c r="J35" s="309"/>
      <c r="K35" s="309"/>
      <c r="L35" s="309"/>
      <c r="M35" s="309"/>
      <c r="N35" s="309"/>
      <c r="O35" s="12"/>
      <c r="P35" s="12"/>
    </row>
    <row r="36" spans="1:16" s="8" customFormat="1" ht="39.75" customHeight="1">
      <c r="A36" s="59"/>
      <c r="B36" s="308" t="s">
        <v>200</v>
      </c>
      <c r="C36" s="308"/>
      <c r="D36" s="308"/>
      <c r="E36" s="308"/>
      <c r="F36" s="308"/>
      <c r="G36" s="308"/>
      <c r="H36" s="308"/>
      <c r="I36" s="308"/>
      <c r="J36" s="308"/>
      <c r="K36" s="308"/>
      <c r="L36" s="308"/>
      <c r="M36" s="308"/>
      <c r="N36" s="308"/>
      <c r="O36" s="12"/>
      <c r="P36" s="12"/>
    </row>
    <row r="37" spans="1:16" s="8" customFormat="1" ht="18">
      <c r="A37" s="59"/>
      <c r="F37" s="3"/>
      <c r="G37" s="3"/>
      <c r="H37" s="3"/>
      <c r="I37" s="3"/>
      <c r="J37" s="3"/>
      <c r="K37" s="3"/>
      <c r="L37" s="3"/>
      <c r="M37" s="3"/>
      <c r="N37" s="3"/>
      <c r="O37" s="3"/>
      <c r="P37" s="3"/>
    </row>
    <row r="38" spans="1:14" s="8" customFormat="1" ht="18">
      <c r="A38" s="56" t="s">
        <v>28</v>
      </c>
      <c r="B38" s="9" t="s">
        <v>55</v>
      </c>
      <c r="C38" s="310" t="s">
        <v>174</v>
      </c>
      <c r="D38" s="311"/>
      <c r="E38" s="311"/>
      <c r="F38" s="311"/>
      <c r="G38" s="311"/>
      <c r="H38" s="311"/>
      <c r="I38" s="311"/>
      <c r="J38" s="311"/>
      <c r="K38" s="311"/>
      <c r="L38" s="311"/>
      <c r="M38" s="311"/>
      <c r="N38" s="311"/>
    </row>
    <row r="39" spans="1:14" s="8" customFormat="1" ht="45" customHeight="1">
      <c r="A39" s="56"/>
      <c r="B39" s="9"/>
      <c r="C39" s="310" t="s">
        <v>175</v>
      </c>
      <c r="D39" s="310"/>
      <c r="E39" s="310"/>
      <c r="F39" s="310"/>
      <c r="G39" s="310"/>
      <c r="H39" s="310"/>
      <c r="I39" s="310"/>
      <c r="J39" s="310"/>
      <c r="K39" s="310"/>
      <c r="L39" s="310"/>
      <c r="M39" s="310"/>
      <c r="N39" s="310"/>
    </row>
    <row r="40" s="8" customFormat="1" ht="18">
      <c r="A40" s="59"/>
    </row>
    <row r="41" spans="1:2" s="8" customFormat="1" ht="18">
      <c r="A41" s="55" t="s">
        <v>29</v>
      </c>
      <c r="B41" s="8" t="s">
        <v>62</v>
      </c>
    </row>
    <row r="42" spans="1:14" s="8" customFormat="1" ht="18">
      <c r="A42" s="330" t="s">
        <v>3</v>
      </c>
      <c r="B42" s="291" t="s">
        <v>63</v>
      </c>
      <c r="C42" s="291" t="s">
        <v>85</v>
      </c>
      <c r="D42" s="292"/>
      <c r="E42" s="292"/>
      <c r="F42" s="292" t="s">
        <v>64</v>
      </c>
      <c r="G42" s="292"/>
      <c r="H42" s="292"/>
      <c r="I42" s="292"/>
      <c r="J42" s="292"/>
      <c r="K42" s="292"/>
      <c r="L42" s="292"/>
      <c r="M42" s="292"/>
      <c r="N42" s="292"/>
    </row>
    <row r="43" spans="1:14" s="8" customFormat="1" ht="18">
      <c r="A43" s="330"/>
      <c r="B43" s="292"/>
      <c r="C43" s="292"/>
      <c r="D43" s="292"/>
      <c r="E43" s="292"/>
      <c r="F43" s="292"/>
      <c r="G43" s="292"/>
      <c r="H43" s="292"/>
      <c r="I43" s="292"/>
      <c r="J43" s="292"/>
      <c r="K43" s="292"/>
      <c r="L43" s="292"/>
      <c r="M43" s="292"/>
      <c r="N43" s="292"/>
    </row>
    <row r="44" spans="1:14" s="8" customFormat="1" ht="40.5" customHeight="1">
      <c r="A44" s="61">
        <v>1</v>
      </c>
      <c r="B44" s="64" t="s">
        <v>176</v>
      </c>
      <c r="C44" s="332">
        <v>1020</v>
      </c>
      <c r="D44" s="332"/>
      <c r="E44" s="332"/>
      <c r="F44" s="333" t="s">
        <v>100</v>
      </c>
      <c r="G44" s="334"/>
      <c r="H44" s="334"/>
      <c r="I44" s="334"/>
      <c r="J44" s="334"/>
      <c r="K44" s="334"/>
      <c r="L44" s="334"/>
      <c r="M44" s="334"/>
      <c r="N44" s="335"/>
    </row>
    <row r="45" s="10" customFormat="1" ht="15">
      <c r="A45" s="62"/>
    </row>
    <row r="46" spans="1:2" s="8" customFormat="1" ht="18">
      <c r="A46" s="55" t="s">
        <v>30</v>
      </c>
      <c r="B46" s="8" t="s">
        <v>65</v>
      </c>
    </row>
    <row r="47" spans="1:13" s="8" customFormat="1" ht="18">
      <c r="A47" s="55"/>
      <c r="M47" s="8" t="s">
        <v>39</v>
      </c>
    </row>
    <row r="48" spans="1:14" s="38" customFormat="1" ht="48.75" customHeight="1">
      <c r="A48" s="63" t="s">
        <v>3</v>
      </c>
      <c r="B48" s="37" t="s">
        <v>63</v>
      </c>
      <c r="C48" s="315" t="s">
        <v>85</v>
      </c>
      <c r="D48" s="316"/>
      <c r="E48" s="288" t="s">
        <v>88</v>
      </c>
      <c r="F48" s="317"/>
      <c r="G48" s="317"/>
      <c r="H48" s="318"/>
      <c r="I48" s="315" t="s">
        <v>87</v>
      </c>
      <c r="J48" s="316"/>
      <c r="K48" s="315" t="s">
        <v>86</v>
      </c>
      <c r="L48" s="316"/>
      <c r="M48" s="315" t="s">
        <v>89</v>
      </c>
      <c r="N48" s="316"/>
    </row>
    <row r="49" spans="1:14" s="33" customFormat="1" ht="15">
      <c r="A49" s="35">
        <v>1</v>
      </c>
      <c r="B49" s="34">
        <v>2</v>
      </c>
      <c r="C49" s="213">
        <v>3</v>
      </c>
      <c r="D49" s="215"/>
      <c r="E49" s="213">
        <v>4</v>
      </c>
      <c r="F49" s="214"/>
      <c r="G49" s="214"/>
      <c r="H49" s="215"/>
      <c r="I49" s="213">
        <v>5</v>
      </c>
      <c r="J49" s="215"/>
      <c r="K49" s="213">
        <v>6</v>
      </c>
      <c r="L49" s="215"/>
      <c r="M49" s="213">
        <v>7</v>
      </c>
      <c r="N49" s="215"/>
    </row>
    <row r="50" spans="1:14" s="33" customFormat="1" ht="15">
      <c r="A50" s="35"/>
      <c r="B50" s="34"/>
      <c r="C50" s="213"/>
      <c r="D50" s="215"/>
      <c r="E50" s="207" t="s">
        <v>142</v>
      </c>
      <c r="F50" s="208"/>
      <c r="G50" s="208"/>
      <c r="H50" s="209"/>
      <c r="I50" s="77"/>
      <c r="J50" s="78"/>
      <c r="K50" s="77"/>
      <c r="L50" s="78"/>
      <c r="M50" s="77"/>
      <c r="N50" s="78"/>
    </row>
    <row r="51" spans="1:14" s="10" customFormat="1" ht="48" customHeight="1">
      <c r="A51" s="64">
        <v>1</v>
      </c>
      <c r="B51" s="64" t="s">
        <v>176</v>
      </c>
      <c r="C51" s="229">
        <v>1020</v>
      </c>
      <c r="D51" s="230"/>
      <c r="E51" s="180" t="s">
        <v>100</v>
      </c>
      <c r="F51" s="181"/>
      <c r="G51" s="181"/>
      <c r="H51" s="182"/>
      <c r="I51" s="231">
        <f>I53+I55+I57+I59</f>
        <v>9362.828</v>
      </c>
      <c r="J51" s="232"/>
      <c r="K51" s="231">
        <f>K53+K55+K57+K59</f>
        <v>692.901</v>
      </c>
      <c r="L51" s="232"/>
      <c r="M51" s="231">
        <f>M53+M55+M57+M59</f>
        <v>10055.729</v>
      </c>
      <c r="N51" s="232"/>
    </row>
    <row r="52" spans="1:14" s="10" customFormat="1" ht="18">
      <c r="A52" s="64"/>
      <c r="B52" s="25"/>
      <c r="C52" s="79"/>
      <c r="D52" s="80"/>
      <c r="E52" s="207" t="s">
        <v>40</v>
      </c>
      <c r="F52" s="208"/>
      <c r="G52" s="208"/>
      <c r="H52" s="209"/>
      <c r="I52" s="90"/>
      <c r="J52" s="91"/>
      <c r="K52" s="90"/>
      <c r="L52" s="91"/>
      <c r="M52" s="90"/>
      <c r="N52" s="91"/>
    </row>
    <row r="53" spans="1:14" s="33" customFormat="1" ht="63.75" customHeight="1">
      <c r="A53" s="65"/>
      <c r="B53" s="43"/>
      <c r="C53" s="229"/>
      <c r="D53" s="230"/>
      <c r="E53" s="180" t="s">
        <v>101</v>
      </c>
      <c r="F53" s="181"/>
      <c r="G53" s="181"/>
      <c r="H53" s="182"/>
      <c r="I53" s="231">
        <f>9003.829-34.913</f>
        <v>8968.916</v>
      </c>
      <c r="J53" s="232"/>
      <c r="K53" s="231">
        <f>600.919+8.5+50-1.273-8.5</f>
        <v>649.646</v>
      </c>
      <c r="L53" s="232"/>
      <c r="M53" s="231">
        <f>I53+K53</f>
        <v>9618.562</v>
      </c>
      <c r="N53" s="232"/>
    </row>
    <row r="54" spans="1:14" s="10" customFormat="1" ht="18">
      <c r="A54" s="64"/>
      <c r="B54" s="25"/>
      <c r="C54" s="79"/>
      <c r="D54" s="80"/>
      <c r="E54" s="207" t="s">
        <v>41</v>
      </c>
      <c r="F54" s="208"/>
      <c r="G54" s="208"/>
      <c r="H54" s="209"/>
      <c r="I54" s="90"/>
      <c r="J54" s="91"/>
      <c r="K54" s="90"/>
      <c r="L54" s="91"/>
      <c r="M54" s="90"/>
      <c r="N54" s="91"/>
    </row>
    <row r="55" spans="1:14" s="33" customFormat="1" ht="18">
      <c r="A55" s="65"/>
      <c r="B55" s="43"/>
      <c r="C55" s="229"/>
      <c r="D55" s="230"/>
      <c r="E55" s="180" t="s">
        <v>116</v>
      </c>
      <c r="F55" s="181"/>
      <c r="G55" s="181"/>
      <c r="H55" s="182"/>
      <c r="I55" s="231">
        <f>307.071-8.5+34.913</f>
        <v>333.48400000000004</v>
      </c>
      <c r="J55" s="232"/>
      <c r="K55" s="231">
        <f>4.536+1.273</f>
        <v>5.808999999999999</v>
      </c>
      <c r="L55" s="232"/>
      <c r="M55" s="231">
        <f>I55+K55</f>
        <v>339.29300000000006</v>
      </c>
      <c r="N55" s="232"/>
    </row>
    <row r="56" spans="1:14" s="10" customFormat="1" ht="18">
      <c r="A56" s="64"/>
      <c r="B56" s="25"/>
      <c r="C56" s="79"/>
      <c r="D56" s="80"/>
      <c r="E56" s="207" t="s">
        <v>177</v>
      </c>
      <c r="F56" s="208"/>
      <c r="G56" s="208"/>
      <c r="H56" s="209"/>
      <c r="I56" s="90"/>
      <c r="J56" s="91"/>
      <c r="K56" s="90"/>
      <c r="L56" s="91"/>
      <c r="M56" s="90"/>
      <c r="N56" s="91"/>
    </row>
    <row r="57" spans="1:14" s="33" customFormat="1" ht="54" customHeight="1">
      <c r="A57" s="65"/>
      <c r="B57" s="43"/>
      <c r="C57" s="229"/>
      <c r="D57" s="230"/>
      <c r="E57" s="180" t="s">
        <v>201</v>
      </c>
      <c r="F57" s="181"/>
      <c r="G57" s="181"/>
      <c r="H57" s="182"/>
      <c r="I57" s="231">
        <v>56.928</v>
      </c>
      <c r="J57" s="232"/>
      <c r="K57" s="231">
        <v>37.446</v>
      </c>
      <c r="L57" s="232"/>
      <c r="M57" s="231">
        <f>I57+K57</f>
        <v>94.374</v>
      </c>
      <c r="N57" s="232"/>
    </row>
    <row r="58" spans="1:14" s="10" customFormat="1" ht="18">
      <c r="A58" s="64"/>
      <c r="B58" s="25"/>
      <c r="C58" s="79"/>
      <c r="D58" s="80"/>
      <c r="E58" s="207" t="s">
        <v>197</v>
      </c>
      <c r="F58" s="208"/>
      <c r="G58" s="208"/>
      <c r="H58" s="209"/>
      <c r="I58" s="90"/>
      <c r="J58" s="91"/>
      <c r="K58" s="90"/>
      <c r="L58" s="91"/>
      <c r="M58" s="90"/>
      <c r="N58" s="91"/>
    </row>
    <row r="59" spans="1:14" s="33" customFormat="1" ht="33.75" customHeight="1">
      <c r="A59" s="65"/>
      <c r="B59" s="43"/>
      <c r="C59" s="229"/>
      <c r="D59" s="230"/>
      <c r="E59" s="180" t="s">
        <v>199</v>
      </c>
      <c r="F59" s="181"/>
      <c r="G59" s="181"/>
      <c r="H59" s="182"/>
      <c r="I59" s="231">
        <v>3.5</v>
      </c>
      <c r="J59" s="232"/>
      <c r="K59" s="231">
        <f>63-63</f>
        <v>0</v>
      </c>
      <c r="L59" s="232"/>
      <c r="M59" s="231">
        <f>I59+K59</f>
        <v>3.5</v>
      </c>
      <c r="N59" s="232"/>
    </row>
    <row r="60" spans="1:14" s="33" customFormat="1" ht="18">
      <c r="A60" s="65"/>
      <c r="B60" s="43"/>
      <c r="C60" s="229"/>
      <c r="D60" s="230"/>
      <c r="E60" s="207" t="s">
        <v>74</v>
      </c>
      <c r="F60" s="208"/>
      <c r="G60" s="208"/>
      <c r="H60" s="209"/>
      <c r="I60" s="231">
        <f>I51</f>
        <v>9362.828</v>
      </c>
      <c r="J60" s="232"/>
      <c r="K60" s="231">
        <f>K51</f>
        <v>692.901</v>
      </c>
      <c r="L60" s="232"/>
      <c r="M60" s="231">
        <f>M51</f>
        <v>10055.729</v>
      </c>
      <c r="N60" s="232"/>
    </row>
    <row r="61" s="10" customFormat="1" ht="15">
      <c r="A61" s="62"/>
    </row>
    <row r="62" spans="1:2" s="8" customFormat="1" ht="18">
      <c r="A62" s="55" t="s">
        <v>36</v>
      </c>
      <c r="B62" s="24" t="s">
        <v>90</v>
      </c>
    </row>
    <row r="63" spans="1:10" s="8" customFormat="1" ht="18">
      <c r="A63" s="55"/>
      <c r="J63" s="8" t="s">
        <v>39</v>
      </c>
    </row>
    <row r="64" spans="1:14" s="22" customFormat="1" ht="46.5" customHeight="1">
      <c r="A64" s="291" t="s">
        <v>91</v>
      </c>
      <c r="B64" s="291"/>
      <c r="C64" s="285" t="s">
        <v>63</v>
      </c>
      <c r="D64" s="378"/>
      <c r="E64" s="315" t="s">
        <v>87</v>
      </c>
      <c r="F64" s="316"/>
      <c r="G64" s="315" t="s">
        <v>86</v>
      </c>
      <c r="H64" s="316"/>
      <c r="I64" s="315" t="s">
        <v>89</v>
      </c>
      <c r="J64" s="316"/>
      <c r="K64" s="39"/>
      <c r="L64" s="39"/>
      <c r="M64" s="39"/>
      <c r="N64" s="39"/>
    </row>
    <row r="65" spans="1:14" s="33" customFormat="1" ht="15">
      <c r="A65" s="285">
        <v>1</v>
      </c>
      <c r="B65" s="286"/>
      <c r="C65" s="213">
        <v>2</v>
      </c>
      <c r="D65" s="215"/>
      <c r="E65" s="213">
        <v>3</v>
      </c>
      <c r="F65" s="215"/>
      <c r="G65" s="213">
        <v>4</v>
      </c>
      <c r="H65" s="215"/>
      <c r="I65" s="213">
        <v>5</v>
      </c>
      <c r="J65" s="215"/>
      <c r="K65" s="282"/>
      <c r="L65" s="282"/>
      <c r="M65" s="282"/>
      <c r="N65" s="282"/>
    </row>
    <row r="66" spans="1:14" s="33" customFormat="1" ht="19.5" customHeight="1">
      <c r="A66" s="283" t="s">
        <v>97</v>
      </c>
      <c r="B66" s="284"/>
      <c r="C66" s="229" t="s">
        <v>47</v>
      </c>
      <c r="D66" s="230"/>
      <c r="E66" s="229" t="s">
        <v>47</v>
      </c>
      <c r="F66" s="230"/>
      <c r="G66" s="229" t="s">
        <v>47</v>
      </c>
      <c r="H66" s="230"/>
      <c r="I66" s="229" t="s">
        <v>47</v>
      </c>
      <c r="J66" s="230"/>
      <c r="K66" s="281"/>
      <c r="L66" s="281"/>
      <c r="M66" s="281"/>
      <c r="N66" s="281"/>
    </row>
    <row r="67" spans="1:14" s="33" customFormat="1" ht="19.5" customHeight="1">
      <c r="A67" s="283" t="s">
        <v>68</v>
      </c>
      <c r="B67" s="284"/>
      <c r="C67" s="229" t="s">
        <v>47</v>
      </c>
      <c r="D67" s="230"/>
      <c r="E67" s="229" t="s">
        <v>47</v>
      </c>
      <c r="F67" s="230"/>
      <c r="G67" s="229" t="s">
        <v>47</v>
      </c>
      <c r="H67" s="230"/>
      <c r="I67" s="229" t="s">
        <v>47</v>
      </c>
      <c r="J67" s="230"/>
      <c r="K67" s="281"/>
      <c r="L67" s="281"/>
      <c r="M67" s="281"/>
      <c r="N67" s="281"/>
    </row>
    <row r="68" spans="1:14" s="33" customFormat="1" ht="19.5" customHeight="1">
      <c r="A68" s="283" t="s">
        <v>73</v>
      </c>
      <c r="B68" s="284"/>
      <c r="C68" s="229" t="s">
        <v>47</v>
      </c>
      <c r="D68" s="230"/>
      <c r="E68" s="229" t="s">
        <v>47</v>
      </c>
      <c r="F68" s="230"/>
      <c r="G68" s="229" t="s">
        <v>47</v>
      </c>
      <c r="H68" s="230"/>
      <c r="I68" s="229" t="s">
        <v>47</v>
      </c>
      <c r="J68" s="230"/>
      <c r="K68" s="281"/>
      <c r="L68" s="281"/>
      <c r="M68" s="281"/>
      <c r="N68" s="281"/>
    </row>
    <row r="69" spans="1:14" s="33" customFormat="1" ht="19.5" customHeight="1">
      <c r="A69" s="283" t="s">
        <v>42</v>
      </c>
      <c r="B69" s="284"/>
      <c r="C69" s="229" t="s">
        <v>47</v>
      </c>
      <c r="D69" s="230"/>
      <c r="E69" s="229" t="s">
        <v>47</v>
      </c>
      <c r="F69" s="230"/>
      <c r="G69" s="229" t="s">
        <v>47</v>
      </c>
      <c r="H69" s="230"/>
      <c r="I69" s="229" t="s">
        <v>47</v>
      </c>
      <c r="J69" s="230"/>
      <c r="K69" s="281"/>
      <c r="L69" s="281"/>
      <c r="M69" s="281"/>
      <c r="N69" s="281"/>
    </row>
    <row r="70" spans="1:14" s="10" customFormat="1" ht="19.5" customHeight="1">
      <c r="A70" s="283" t="s">
        <v>74</v>
      </c>
      <c r="B70" s="293"/>
      <c r="C70" s="351" t="s">
        <v>47</v>
      </c>
      <c r="D70" s="352"/>
      <c r="E70" s="351" t="s">
        <v>47</v>
      </c>
      <c r="F70" s="352"/>
      <c r="G70" s="351" t="s">
        <v>47</v>
      </c>
      <c r="H70" s="352"/>
      <c r="I70" s="351" t="s">
        <v>47</v>
      </c>
      <c r="J70" s="352"/>
      <c r="K70" s="331"/>
      <c r="L70" s="331"/>
      <c r="M70" s="331"/>
      <c r="N70" s="331"/>
    </row>
    <row r="71" spans="1:14" s="10" customFormat="1" ht="18">
      <c r="A71" s="66"/>
      <c r="B71" s="13"/>
      <c r="C71" s="14"/>
      <c r="D71" s="14"/>
      <c r="E71" s="14"/>
      <c r="F71" s="14"/>
      <c r="G71" s="14"/>
      <c r="H71" s="14"/>
      <c r="I71" s="14"/>
      <c r="J71" s="14"/>
      <c r="L71" s="14"/>
      <c r="M71" s="14"/>
      <c r="N71" s="14"/>
    </row>
    <row r="72" spans="1:2" s="8" customFormat="1" ht="18">
      <c r="A72" s="55" t="s">
        <v>37</v>
      </c>
      <c r="B72" s="8" t="s">
        <v>66</v>
      </c>
    </row>
    <row r="73" s="8" customFormat="1" ht="18">
      <c r="A73" s="55"/>
    </row>
    <row r="74" spans="1:15" s="22" customFormat="1" ht="18">
      <c r="A74" s="60" t="s">
        <v>3</v>
      </c>
      <c r="B74" s="37" t="s">
        <v>63</v>
      </c>
      <c r="C74" s="288" t="s">
        <v>93</v>
      </c>
      <c r="D74" s="289"/>
      <c r="E74" s="290"/>
      <c r="F74" s="346" t="s">
        <v>18</v>
      </c>
      <c r="G74" s="289"/>
      <c r="H74" s="290"/>
      <c r="I74" s="291" t="s">
        <v>19</v>
      </c>
      <c r="J74" s="292"/>
      <c r="K74" s="292"/>
      <c r="L74" s="291" t="s">
        <v>92</v>
      </c>
      <c r="M74" s="292"/>
      <c r="N74" s="292"/>
      <c r="O74" s="21"/>
    </row>
    <row r="75" spans="1:15" s="94" customFormat="1" ht="13.5">
      <c r="A75" s="92">
        <v>1</v>
      </c>
      <c r="B75" s="40">
        <v>2</v>
      </c>
      <c r="C75" s="347">
        <v>3</v>
      </c>
      <c r="D75" s="348"/>
      <c r="E75" s="349"/>
      <c r="F75" s="251">
        <v>4</v>
      </c>
      <c r="G75" s="251"/>
      <c r="H75" s="251"/>
      <c r="I75" s="251">
        <v>5</v>
      </c>
      <c r="J75" s="251"/>
      <c r="K75" s="251"/>
      <c r="L75" s="251">
        <v>6</v>
      </c>
      <c r="M75" s="251"/>
      <c r="N75" s="251"/>
      <c r="O75" s="93"/>
    </row>
    <row r="76" spans="1:15" s="42" customFormat="1" ht="15.75" customHeight="1">
      <c r="A76" s="371"/>
      <c r="B76" s="375" t="s">
        <v>176</v>
      </c>
      <c r="C76" s="350" t="s">
        <v>142</v>
      </c>
      <c r="D76" s="350"/>
      <c r="E76" s="350"/>
      <c r="F76" s="340"/>
      <c r="G76" s="340"/>
      <c r="H76" s="340"/>
      <c r="I76" s="340"/>
      <c r="J76" s="340"/>
      <c r="K76" s="340"/>
      <c r="L76" s="336"/>
      <c r="M76" s="336"/>
      <c r="N76" s="336"/>
      <c r="O76" s="41"/>
    </row>
    <row r="77" spans="1:15" s="42" customFormat="1" ht="69.75" customHeight="1">
      <c r="A77" s="372"/>
      <c r="B77" s="376"/>
      <c r="C77" s="283" t="s">
        <v>100</v>
      </c>
      <c r="D77" s="374"/>
      <c r="E77" s="284"/>
      <c r="F77" s="225" t="s">
        <v>79</v>
      </c>
      <c r="G77" s="267"/>
      <c r="H77" s="268"/>
      <c r="I77" s="239" t="s">
        <v>203</v>
      </c>
      <c r="J77" s="240"/>
      <c r="K77" s="241"/>
      <c r="L77" s="337">
        <f>M60</f>
        <v>10055.729</v>
      </c>
      <c r="M77" s="338"/>
      <c r="N77" s="339"/>
      <c r="O77" s="41"/>
    </row>
    <row r="78" spans="1:15" s="99" customFormat="1" ht="15.75">
      <c r="A78" s="372"/>
      <c r="B78" s="376"/>
      <c r="C78" s="261" t="s">
        <v>40</v>
      </c>
      <c r="D78" s="262"/>
      <c r="E78" s="262"/>
      <c r="F78" s="368"/>
      <c r="G78" s="369"/>
      <c r="H78" s="370"/>
      <c r="I78" s="242"/>
      <c r="J78" s="243"/>
      <c r="K78" s="244"/>
      <c r="L78" s="379"/>
      <c r="M78" s="379"/>
      <c r="N78" s="379"/>
      <c r="O78" s="98"/>
    </row>
    <row r="79" spans="1:15" s="33" customFormat="1" ht="99.75" customHeight="1">
      <c r="A79" s="373"/>
      <c r="B79" s="377"/>
      <c r="C79" s="283" t="s">
        <v>101</v>
      </c>
      <c r="D79" s="374"/>
      <c r="E79" s="374"/>
      <c r="F79" s="225" t="s">
        <v>79</v>
      </c>
      <c r="G79" s="226"/>
      <c r="H79" s="227"/>
      <c r="I79" s="245"/>
      <c r="J79" s="246"/>
      <c r="K79" s="247"/>
      <c r="L79" s="228">
        <f>M53</f>
        <v>9618.562</v>
      </c>
      <c r="M79" s="228"/>
      <c r="N79" s="228"/>
      <c r="O79" s="41"/>
    </row>
    <row r="80" spans="1:15" s="33" customFormat="1" ht="15">
      <c r="A80" s="68" t="s">
        <v>146</v>
      </c>
      <c r="B80" s="45"/>
      <c r="C80" s="207" t="s">
        <v>6</v>
      </c>
      <c r="D80" s="208"/>
      <c r="E80" s="209"/>
      <c r="F80" s="340"/>
      <c r="G80" s="340"/>
      <c r="H80" s="340"/>
      <c r="I80" s="340"/>
      <c r="J80" s="340"/>
      <c r="K80" s="340"/>
      <c r="L80" s="340"/>
      <c r="M80" s="340"/>
      <c r="N80" s="340"/>
      <c r="O80" s="41"/>
    </row>
    <row r="81" spans="1:15" s="33" customFormat="1" ht="118.5" customHeight="1">
      <c r="A81" s="67"/>
      <c r="B81" s="45"/>
      <c r="C81" s="255" t="s">
        <v>107</v>
      </c>
      <c r="D81" s="256"/>
      <c r="E81" s="257"/>
      <c r="F81" s="213" t="s">
        <v>102</v>
      </c>
      <c r="G81" s="214"/>
      <c r="H81" s="215"/>
      <c r="I81" s="239" t="s">
        <v>103</v>
      </c>
      <c r="J81" s="240"/>
      <c r="K81" s="241"/>
      <c r="L81" s="213">
        <v>1</v>
      </c>
      <c r="M81" s="214"/>
      <c r="N81" s="215"/>
      <c r="O81" s="47"/>
    </row>
    <row r="82" spans="1:15" s="33" customFormat="1" ht="80.25" customHeight="1">
      <c r="A82" s="67"/>
      <c r="B82" s="45"/>
      <c r="C82" s="255" t="s">
        <v>106</v>
      </c>
      <c r="D82" s="256"/>
      <c r="E82" s="257"/>
      <c r="F82" s="213" t="s">
        <v>102</v>
      </c>
      <c r="G82" s="214"/>
      <c r="H82" s="215"/>
      <c r="I82" s="239" t="s">
        <v>104</v>
      </c>
      <c r="J82" s="240"/>
      <c r="K82" s="241"/>
      <c r="L82" s="213">
        <v>3</v>
      </c>
      <c r="M82" s="214"/>
      <c r="N82" s="215"/>
      <c r="O82" s="47"/>
    </row>
    <row r="83" spans="1:15" s="33" customFormat="1" ht="51" customHeight="1">
      <c r="A83" s="67"/>
      <c r="B83" s="45"/>
      <c r="C83" s="255" t="s">
        <v>105</v>
      </c>
      <c r="D83" s="256"/>
      <c r="E83" s="257"/>
      <c r="F83" s="213" t="s">
        <v>102</v>
      </c>
      <c r="G83" s="214"/>
      <c r="H83" s="215"/>
      <c r="I83" s="269" t="s">
        <v>180</v>
      </c>
      <c r="J83" s="270"/>
      <c r="K83" s="271"/>
      <c r="L83" s="225">
        <v>158</v>
      </c>
      <c r="M83" s="267"/>
      <c r="N83" s="268"/>
      <c r="O83" s="47"/>
    </row>
    <row r="84" spans="1:15" s="33" customFormat="1" ht="15">
      <c r="A84" s="67"/>
      <c r="B84" s="45"/>
      <c r="C84" s="255" t="s">
        <v>108</v>
      </c>
      <c r="D84" s="256"/>
      <c r="E84" s="257"/>
      <c r="F84" s="213"/>
      <c r="G84" s="214"/>
      <c r="H84" s="215"/>
      <c r="I84" s="272"/>
      <c r="J84" s="273"/>
      <c r="K84" s="274"/>
      <c r="L84" s="225"/>
      <c r="M84" s="267"/>
      <c r="N84" s="268"/>
      <c r="O84" s="47"/>
    </row>
    <row r="85" spans="1:15" s="33" customFormat="1" ht="65.25" customHeight="1">
      <c r="A85" s="67"/>
      <c r="B85" s="45"/>
      <c r="C85" s="278" t="s">
        <v>115</v>
      </c>
      <c r="D85" s="279"/>
      <c r="E85" s="280"/>
      <c r="F85" s="213" t="s">
        <v>102</v>
      </c>
      <c r="G85" s="214"/>
      <c r="H85" s="215"/>
      <c r="I85" s="272"/>
      <c r="J85" s="273"/>
      <c r="K85" s="274"/>
      <c r="L85" s="225">
        <v>139.5</v>
      </c>
      <c r="M85" s="267"/>
      <c r="N85" s="268"/>
      <c r="O85" s="47"/>
    </row>
    <row r="86" spans="1:15" s="33" customFormat="1" ht="15">
      <c r="A86" s="67" t="s">
        <v>145</v>
      </c>
      <c r="B86" s="45"/>
      <c r="C86" s="207" t="s">
        <v>7</v>
      </c>
      <c r="D86" s="208"/>
      <c r="E86" s="209"/>
      <c r="F86" s="210"/>
      <c r="G86" s="211"/>
      <c r="H86" s="212"/>
      <c r="I86" s="213"/>
      <c r="J86" s="214"/>
      <c r="K86" s="215"/>
      <c r="L86" s="225"/>
      <c r="M86" s="267"/>
      <c r="N86" s="268"/>
      <c r="O86" s="47"/>
    </row>
    <row r="87" spans="1:15" s="33" customFormat="1" ht="37.5" customHeight="1">
      <c r="A87" s="67"/>
      <c r="B87" s="49"/>
      <c r="C87" s="275" t="s">
        <v>109</v>
      </c>
      <c r="D87" s="276"/>
      <c r="E87" s="277"/>
      <c r="F87" s="213" t="s">
        <v>48</v>
      </c>
      <c r="G87" s="214"/>
      <c r="H87" s="215"/>
      <c r="I87" s="269" t="s">
        <v>181</v>
      </c>
      <c r="J87" s="270"/>
      <c r="K87" s="271"/>
      <c r="L87" s="248">
        <v>3285</v>
      </c>
      <c r="M87" s="249"/>
      <c r="N87" s="250"/>
      <c r="O87" s="47"/>
    </row>
    <row r="88" spans="1:15" s="33" customFormat="1" ht="15">
      <c r="A88" s="67"/>
      <c r="B88" s="49"/>
      <c r="C88" s="275" t="s">
        <v>110</v>
      </c>
      <c r="D88" s="276"/>
      <c r="E88" s="277"/>
      <c r="F88" s="213" t="s">
        <v>48</v>
      </c>
      <c r="G88" s="214"/>
      <c r="H88" s="215"/>
      <c r="I88" s="272"/>
      <c r="J88" s="273"/>
      <c r="K88" s="274"/>
      <c r="L88" s="248">
        <v>76</v>
      </c>
      <c r="M88" s="249"/>
      <c r="N88" s="250"/>
      <c r="O88" s="47"/>
    </row>
    <row r="89" spans="1:15" s="33" customFormat="1" ht="51.75" customHeight="1">
      <c r="A89" s="67"/>
      <c r="B89" s="49"/>
      <c r="C89" s="275" t="s">
        <v>111</v>
      </c>
      <c r="D89" s="276"/>
      <c r="E89" s="277"/>
      <c r="F89" s="213" t="s">
        <v>48</v>
      </c>
      <c r="G89" s="214"/>
      <c r="H89" s="215"/>
      <c r="I89" s="353"/>
      <c r="J89" s="354"/>
      <c r="K89" s="355"/>
      <c r="L89" s="248">
        <v>3285</v>
      </c>
      <c r="M89" s="249"/>
      <c r="N89" s="250"/>
      <c r="O89" s="47"/>
    </row>
    <row r="90" spans="1:15" s="94" customFormat="1" ht="13.5">
      <c r="A90" s="92">
        <v>1</v>
      </c>
      <c r="B90" s="87">
        <v>2</v>
      </c>
      <c r="C90" s="251">
        <v>3</v>
      </c>
      <c r="D90" s="251"/>
      <c r="E90" s="251"/>
      <c r="F90" s="251">
        <v>4</v>
      </c>
      <c r="G90" s="251"/>
      <c r="H90" s="251"/>
      <c r="I90" s="251">
        <v>5</v>
      </c>
      <c r="J90" s="251"/>
      <c r="K90" s="251"/>
      <c r="L90" s="251">
        <v>6</v>
      </c>
      <c r="M90" s="251"/>
      <c r="N90" s="251"/>
      <c r="O90" s="93"/>
    </row>
    <row r="91" spans="1:15" s="33" customFormat="1" ht="15">
      <c r="A91" s="67" t="s">
        <v>144</v>
      </c>
      <c r="B91" s="48"/>
      <c r="C91" s="207" t="s">
        <v>8</v>
      </c>
      <c r="D91" s="208"/>
      <c r="E91" s="209"/>
      <c r="F91" s="213"/>
      <c r="G91" s="214"/>
      <c r="H91" s="215"/>
      <c r="I91" s="213"/>
      <c r="J91" s="214"/>
      <c r="K91" s="215"/>
      <c r="L91" s="213"/>
      <c r="M91" s="214"/>
      <c r="N91" s="215"/>
      <c r="O91" s="47"/>
    </row>
    <row r="92" spans="1:15" s="33" customFormat="1" ht="86.25" customHeight="1">
      <c r="A92" s="67"/>
      <c r="B92" s="49"/>
      <c r="C92" s="275" t="s">
        <v>112</v>
      </c>
      <c r="D92" s="276"/>
      <c r="E92" s="277"/>
      <c r="F92" s="213" t="s">
        <v>48</v>
      </c>
      <c r="G92" s="214"/>
      <c r="H92" s="215"/>
      <c r="I92" s="183" t="s">
        <v>219</v>
      </c>
      <c r="J92" s="184"/>
      <c r="K92" s="185"/>
      <c r="L92" s="264">
        <v>15.3</v>
      </c>
      <c r="M92" s="265"/>
      <c r="N92" s="266"/>
      <c r="O92" s="47"/>
    </row>
    <row r="93" spans="1:15" s="33" customFormat="1" ht="98.25" customHeight="1">
      <c r="A93" s="67"/>
      <c r="B93" s="49"/>
      <c r="C93" s="275" t="s">
        <v>113</v>
      </c>
      <c r="D93" s="276"/>
      <c r="E93" s="277"/>
      <c r="F93" s="213" t="s">
        <v>77</v>
      </c>
      <c r="G93" s="214"/>
      <c r="H93" s="215"/>
      <c r="I93" s="183" t="s">
        <v>223</v>
      </c>
      <c r="J93" s="184"/>
      <c r="K93" s="185"/>
      <c r="L93" s="204">
        <v>2928.02</v>
      </c>
      <c r="M93" s="205"/>
      <c r="N93" s="206"/>
      <c r="O93" s="47"/>
    </row>
    <row r="94" spans="1:15" s="33" customFormat="1" ht="15">
      <c r="A94" s="67" t="s">
        <v>143</v>
      </c>
      <c r="B94" s="48"/>
      <c r="C94" s="258" t="s">
        <v>9</v>
      </c>
      <c r="D94" s="259"/>
      <c r="E94" s="260"/>
      <c r="F94" s="258"/>
      <c r="G94" s="259"/>
      <c r="H94" s="260"/>
      <c r="I94" s="195"/>
      <c r="J94" s="196"/>
      <c r="K94" s="197"/>
      <c r="L94" s="195"/>
      <c r="M94" s="196"/>
      <c r="N94" s="197"/>
      <c r="O94" s="47"/>
    </row>
    <row r="95" spans="1:15" s="33" customFormat="1" ht="100.5" customHeight="1">
      <c r="A95" s="68"/>
      <c r="B95" s="45"/>
      <c r="C95" s="207" t="s">
        <v>114</v>
      </c>
      <c r="D95" s="208"/>
      <c r="E95" s="209"/>
      <c r="F95" s="186" t="s">
        <v>78</v>
      </c>
      <c r="G95" s="187"/>
      <c r="H95" s="188"/>
      <c r="I95" s="183" t="s">
        <v>183</v>
      </c>
      <c r="J95" s="184"/>
      <c r="K95" s="185"/>
      <c r="L95" s="189">
        <v>100</v>
      </c>
      <c r="M95" s="190"/>
      <c r="N95" s="191"/>
      <c r="O95" s="47"/>
    </row>
    <row r="96" spans="1:15" s="99" customFormat="1" ht="15.75">
      <c r="A96" s="100"/>
      <c r="B96" s="101"/>
      <c r="C96" s="261" t="s">
        <v>147</v>
      </c>
      <c r="D96" s="262"/>
      <c r="E96" s="262"/>
      <c r="F96" s="262"/>
      <c r="G96" s="262"/>
      <c r="H96" s="262"/>
      <c r="I96" s="262"/>
      <c r="J96" s="262"/>
      <c r="K96" s="262"/>
      <c r="L96" s="262"/>
      <c r="M96" s="262"/>
      <c r="N96" s="263"/>
      <c r="O96" s="98"/>
    </row>
    <row r="97" spans="1:15" s="33" customFormat="1" ht="66" customHeight="1">
      <c r="A97" s="69"/>
      <c r="B97" s="44"/>
      <c r="C97" s="207" t="s">
        <v>116</v>
      </c>
      <c r="D97" s="208"/>
      <c r="E97" s="209"/>
      <c r="F97" s="225" t="s">
        <v>79</v>
      </c>
      <c r="G97" s="226"/>
      <c r="H97" s="227"/>
      <c r="I97" s="183" t="s">
        <v>179</v>
      </c>
      <c r="J97" s="226"/>
      <c r="K97" s="227"/>
      <c r="L97" s="228">
        <f>M55</f>
        <v>339.29300000000006</v>
      </c>
      <c r="M97" s="228"/>
      <c r="N97" s="228"/>
      <c r="O97" s="41"/>
    </row>
    <row r="98" spans="1:15" s="33" customFormat="1" ht="15">
      <c r="A98" s="68">
        <v>1</v>
      </c>
      <c r="B98" s="45"/>
      <c r="C98" s="207" t="s">
        <v>6</v>
      </c>
      <c r="D98" s="208"/>
      <c r="E98" s="209"/>
      <c r="F98" s="213"/>
      <c r="G98" s="214"/>
      <c r="H98" s="215"/>
      <c r="I98" s="213"/>
      <c r="J98" s="214"/>
      <c r="K98" s="215"/>
      <c r="L98" s="213"/>
      <c r="M98" s="214"/>
      <c r="N98" s="215"/>
      <c r="O98" s="41"/>
    </row>
    <row r="99" spans="1:15" s="33" customFormat="1" ht="51" customHeight="1">
      <c r="A99" s="67"/>
      <c r="B99" s="45"/>
      <c r="C99" s="255" t="s">
        <v>117</v>
      </c>
      <c r="D99" s="256"/>
      <c r="E99" s="257"/>
      <c r="F99" s="213" t="s">
        <v>79</v>
      </c>
      <c r="G99" s="214"/>
      <c r="H99" s="215"/>
      <c r="I99" s="239" t="s">
        <v>205</v>
      </c>
      <c r="J99" s="240"/>
      <c r="K99" s="241"/>
      <c r="L99" s="222">
        <f>SUM(L100:N103)</f>
        <v>339.293</v>
      </c>
      <c r="M99" s="223"/>
      <c r="N99" s="224"/>
      <c r="O99" s="47"/>
    </row>
    <row r="100" spans="1:15" s="33" customFormat="1" ht="15.75" customHeight="1">
      <c r="A100" s="67"/>
      <c r="B100" s="45"/>
      <c r="C100" s="255" t="s">
        <v>118</v>
      </c>
      <c r="D100" s="256"/>
      <c r="E100" s="257"/>
      <c r="F100" s="213" t="s">
        <v>79</v>
      </c>
      <c r="G100" s="214"/>
      <c r="H100" s="215"/>
      <c r="I100" s="242"/>
      <c r="J100" s="243"/>
      <c r="K100" s="244"/>
      <c r="L100" s="222">
        <f>266.541-8.5+29.647</f>
        <v>287.688</v>
      </c>
      <c r="M100" s="223"/>
      <c r="N100" s="224"/>
      <c r="O100" s="47"/>
    </row>
    <row r="101" spans="1:15" s="33" customFormat="1" ht="15.75" customHeight="1">
      <c r="A101" s="67"/>
      <c r="B101" s="45"/>
      <c r="C101" s="255" t="s">
        <v>119</v>
      </c>
      <c r="D101" s="256"/>
      <c r="E101" s="257"/>
      <c r="F101" s="213" t="s">
        <v>79</v>
      </c>
      <c r="G101" s="214"/>
      <c r="H101" s="215"/>
      <c r="I101" s="242"/>
      <c r="J101" s="243"/>
      <c r="K101" s="244"/>
      <c r="L101" s="222">
        <f>3.591+0.183</f>
        <v>3.774</v>
      </c>
      <c r="M101" s="223"/>
      <c r="N101" s="224"/>
      <c r="O101" s="47"/>
    </row>
    <row r="102" spans="1:15" s="33" customFormat="1" ht="15.75" customHeight="1">
      <c r="A102" s="67"/>
      <c r="B102" s="45"/>
      <c r="C102" s="255" t="s">
        <v>120</v>
      </c>
      <c r="D102" s="256"/>
      <c r="E102" s="257"/>
      <c r="F102" s="213" t="s">
        <v>79</v>
      </c>
      <c r="G102" s="214"/>
      <c r="H102" s="215"/>
      <c r="I102" s="242"/>
      <c r="J102" s="243"/>
      <c r="K102" s="244"/>
      <c r="L102" s="222">
        <f>23.79+1.09+5.266</f>
        <v>30.146</v>
      </c>
      <c r="M102" s="223"/>
      <c r="N102" s="224"/>
      <c r="O102" s="47"/>
    </row>
    <row r="103" spans="1:15" s="33" customFormat="1" ht="15.75" customHeight="1">
      <c r="A103" s="67"/>
      <c r="B103" s="45"/>
      <c r="C103" s="255" t="s">
        <v>121</v>
      </c>
      <c r="D103" s="256"/>
      <c r="E103" s="257"/>
      <c r="F103" s="213" t="s">
        <v>79</v>
      </c>
      <c r="G103" s="214"/>
      <c r="H103" s="215"/>
      <c r="I103" s="245"/>
      <c r="J103" s="246"/>
      <c r="K103" s="247"/>
      <c r="L103" s="222">
        <v>17.685</v>
      </c>
      <c r="M103" s="223"/>
      <c r="N103" s="224"/>
      <c r="O103" s="47"/>
    </row>
    <row r="104" spans="1:15" s="33" customFormat="1" ht="31.5" customHeight="1">
      <c r="A104" s="67"/>
      <c r="B104" s="45"/>
      <c r="C104" s="255" t="s">
        <v>123</v>
      </c>
      <c r="D104" s="256"/>
      <c r="E104" s="257"/>
      <c r="F104" s="213" t="s">
        <v>124</v>
      </c>
      <c r="G104" s="214"/>
      <c r="H104" s="215"/>
      <c r="I104" s="239" t="s">
        <v>141</v>
      </c>
      <c r="J104" s="240"/>
      <c r="K104" s="241"/>
      <c r="L104" s="225">
        <v>1641.05</v>
      </c>
      <c r="M104" s="267"/>
      <c r="N104" s="268"/>
      <c r="O104" s="47"/>
    </row>
    <row r="105" spans="1:15" s="33" customFormat="1" ht="36" customHeight="1">
      <c r="A105" s="67"/>
      <c r="B105" s="45"/>
      <c r="C105" s="255" t="s">
        <v>122</v>
      </c>
      <c r="D105" s="256"/>
      <c r="E105" s="257"/>
      <c r="F105" s="213" t="s">
        <v>124</v>
      </c>
      <c r="G105" s="214"/>
      <c r="H105" s="215"/>
      <c r="I105" s="239" t="s">
        <v>140</v>
      </c>
      <c r="J105" s="240"/>
      <c r="K105" s="241"/>
      <c r="L105" s="204">
        <v>1154</v>
      </c>
      <c r="M105" s="205"/>
      <c r="N105" s="206"/>
      <c r="O105" s="47"/>
    </row>
    <row r="106" spans="1:15" s="33" customFormat="1" ht="15">
      <c r="A106" s="67">
        <v>2</v>
      </c>
      <c r="B106" s="45"/>
      <c r="C106" s="207" t="s">
        <v>7</v>
      </c>
      <c r="D106" s="208"/>
      <c r="E106" s="209"/>
      <c r="F106" s="210"/>
      <c r="G106" s="211"/>
      <c r="H106" s="212"/>
      <c r="I106" s="213"/>
      <c r="J106" s="214"/>
      <c r="K106" s="215"/>
      <c r="L106" s="213"/>
      <c r="M106" s="214"/>
      <c r="N106" s="215"/>
      <c r="O106" s="47"/>
    </row>
    <row r="107" spans="1:15" s="33" customFormat="1" ht="36.75" customHeight="1">
      <c r="A107" s="68"/>
      <c r="B107" s="49"/>
      <c r="C107" s="275" t="s">
        <v>125</v>
      </c>
      <c r="D107" s="276"/>
      <c r="E107" s="277"/>
      <c r="F107" s="213"/>
      <c r="G107" s="214"/>
      <c r="H107" s="215"/>
      <c r="I107" s="269" t="s">
        <v>204</v>
      </c>
      <c r="J107" s="270"/>
      <c r="K107" s="271"/>
      <c r="L107" s="236"/>
      <c r="M107" s="237"/>
      <c r="N107" s="238"/>
      <c r="O107" s="47"/>
    </row>
    <row r="108" spans="1:15" s="33" customFormat="1" ht="15.75" customHeight="1">
      <c r="A108" s="67"/>
      <c r="B108" s="49"/>
      <c r="C108" s="359" t="s">
        <v>127</v>
      </c>
      <c r="D108" s="360"/>
      <c r="E108" s="361"/>
      <c r="F108" s="213" t="s">
        <v>126</v>
      </c>
      <c r="G108" s="214"/>
      <c r="H108" s="215"/>
      <c r="I108" s="272"/>
      <c r="J108" s="273"/>
      <c r="K108" s="274"/>
      <c r="L108" s="341">
        <f>0.131+0.015</f>
        <v>0.14600000000000002</v>
      </c>
      <c r="M108" s="342"/>
      <c r="N108" s="343"/>
      <c r="O108" s="47"/>
    </row>
    <row r="109" spans="1:15" s="33" customFormat="1" ht="15">
      <c r="A109" s="67"/>
      <c r="B109" s="49"/>
      <c r="C109" s="359" t="s">
        <v>128</v>
      </c>
      <c r="D109" s="360"/>
      <c r="E109" s="361"/>
      <c r="F109" s="213" t="s">
        <v>131</v>
      </c>
      <c r="G109" s="214"/>
      <c r="H109" s="215"/>
      <c r="I109" s="272"/>
      <c r="J109" s="273"/>
      <c r="K109" s="274"/>
      <c r="L109" s="341">
        <f>0.606+0.062+0.066</f>
        <v>0.734</v>
      </c>
      <c r="M109" s="342"/>
      <c r="N109" s="343"/>
      <c r="O109" s="47"/>
    </row>
    <row r="110" spans="1:15" s="33" customFormat="1" ht="15">
      <c r="A110" s="67"/>
      <c r="B110" s="49"/>
      <c r="C110" s="359" t="s">
        <v>129</v>
      </c>
      <c r="D110" s="360"/>
      <c r="E110" s="361"/>
      <c r="F110" s="213" t="s">
        <v>166</v>
      </c>
      <c r="G110" s="214"/>
      <c r="H110" s="215"/>
      <c r="I110" s="272"/>
      <c r="J110" s="273"/>
      <c r="K110" s="274"/>
      <c r="L110" s="341">
        <f>10.95+1.983+0.417</f>
        <v>13.35</v>
      </c>
      <c r="M110" s="342"/>
      <c r="N110" s="343"/>
      <c r="O110" s="47"/>
    </row>
    <row r="111" spans="1:15" s="33" customFormat="1" ht="15">
      <c r="A111" s="67"/>
      <c r="B111" s="49"/>
      <c r="C111" s="359" t="s">
        <v>130</v>
      </c>
      <c r="D111" s="360"/>
      <c r="E111" s="361"/>
      <c r="F111" s="213" t="s">
        <v>131</v>
      </c>
      <c r="G111" s="214"/>
      <c r="H111" s="215"/>
      <c r="I111" s="353"/>
      <c r="J111" s="354"/>
      <c r="K111" s="355"/>
      <c r="L111" s="341">
        <v>1.462</v>
      </c>
      <c r="M111" s="342"/>
      <c r="N111" s="343"/>
      <c r="O111" s="47"/>
    </row>
    <row r="112" spans="1:15" s="94" customFormat="1" ht="13.5">
      <c r="A112" s="92">
        <v>1</v>
      </c>
      <c r="B112" s="87">
        <v>2</v>
      </c>
      <c r="C112" s="251">
        <v>3</v>
      </c>
      <c r="D112" s="251"/>
      <c r="E112" s="251"/>
      <c r="F112" s="251">
        <v>4</v>
      </c>
      <c r="G112" s="251"/>
      <c r="H112" s="251"/>
      <c r="I112" s="251">
        <v>5</v>
      </c>
      <c r="J112" s="251"/>
      <c r="K112" s="251"/>
      <c r="L112" s="251">
        <v>6</v>
      </c>
      <c r="M112" s="251"/>
      <c r="N112" s="251"/>
      <c r="O112" s="93"/>
    </row>
    <row r="113" spans="1:15" s="33" customFormat="1" ht="15.75" customHeight="1">
      <c r="A113" s="67">
        <v>3</v>
      </c>
      <c r="B113" s="48"/>
      <c r="C113" s="207" t="s">
        <v>8</v>
      </c>
      <c r="D113" s="208"/>
      <c r="E113" s="209"/>
      <c r="F113" s="213"/>
      <c r="G113" s="214"/>
      <c r="H113" s="215"/>
      <c r="I113" s="213"/>
      <c r="J113" s="214"/>
      <c r="K113" s="215"/>
      <c r="L113" s="213"/>
      <c r="M113" s="214"/>
      <c r="N113" s="215"/>
      <c r="O113" s="47"/>
    </row>
    <row r="114" spans="1:15" s="33" customFormat="1" ht="37.5" customHeight="1">
      <c r="A114" s="67"/>
      <c r="B114" s="49"/>
      <c r="C114" s="275" t="s">
        <v>132</v>
      </c>
      <c r="D114" s="276"/>
      <c r="E114" s="277"/>
      <c r="F114" s="192"/>
      <c r="G114" s="193"/>
      <c r="H114" s="194"/>
      <c r="I114" s="362"/>
      <c r="J114" s="363"/>
      <c r="K114" s="364"/>
      <c r="L114" s="264"/>
      <c r="M114" s="265"/>
      <c r="N114" s="266"/>
      <c r="O114" s="47"/>
    </row>
    <row r="115" spans="1:15" s="33" customFormat="1" ht="53.25" customHeight="1">
      <c r="A115" s="67"/>
      <c r="B115" s="49"/>
      <c r="C115" s="359" t="s">
        <v>127</v>
      </c>
      <c r="D115" s="360"/>
      <c r="E115" s="361"/>
      <c r="F115" s="213" t="s">
        <v>133</v>
      </c>
      <c r="G115" s="214"/>
      <c r="H115" s="215"/>
      <c r="I115" s="183" t="s">
        <v>216</v>
      </c>
      <c r="J115" s="184"/>
      <c r="K115" s="185"/>
      <c r="L115" s="236">
        <v>0.12652</v>
      </c>
      <c r="M115" s="237"/>
      <c r="N115" s="238"/>
      <c r="O115" s="47"/>
    </row>
    <row r="116" spans="1:15" s="33" customFormat="1" ht="54.75" customHeight="1">
      <c r="A116" s="67"/>
      <c r="B116" s="49"/>
      <c r="C116" s="359" t="s">
        <v>128</v>
      </c>
      <c r="D116" s="360"/>
      <c r="E116" s="361"/>
      <c r="F116" s="213" t="s">
        <v>134</v>
      </c>
      <c r="G116" s="214"/>
      <c r="H116" s="215"/>
      <c r="I116" s="207" t="s">
        <v>217</v>
      </c>
      <c r="J116" s="208"/>
      <c r="K116" s="209"/>
      <c r="L116" s="236">
        <f>L109*1000/1401.6</f>
        <v>0.5236872146118722</v>
      </c>
      <c r="M116" s="237"/>
      <c r="N116" s="238"/>
      <c r="O116" s="47"/>
    </row>
    <row r="117" spans="1:15" s="33" customFormat="1" ht="67.5" customHeight="1">
      <c r="A117" s="67"/>
      <c r="B117" s="49"/>
      <c r="C117" s="359" t="s">
        <v>129</v>
      </c>
      <c r="D117" s="360"/>
      <c r="E117" s="361"/>
      <c r="F117" s="213" t="s">
        <v>135</v>
      </c>
      <c r="G117" s="214"/>
      <c r="H117" s="215"/>
      <c r="I117" s="207" t="s">
        <v>218</v>
      </c>
      <c r="J117" s="208"/>
      <c r="K117" s="209"/>
      <c r="L117" s="236">
        <f>L110*1000/(1401.6+48.8+47.95)</f>
        <v>8.909800780858946</v>
      </c>
      <c r="M117" s="237"/>
      <c r="N117" s="238"/>
      <c r="O117" s="47"/>
    </row>
    <row r="118" spans="1:15" s="52" customFormat="1" ht="54" customHeight="1">
      <c r="A118" s="70"/>
      <c r="B118" s="50"/>
      <c r="C118" s="365" t="s">
        <v>130</v>
      </c>
      <c r="D118" s="366"/>
      <c r="E118" s="367"/>
      <c r="F118" s="225" t="s">
        <v>136</v>
      </c>
      <c r="G118" s="267"/>
      <c r="H118" s="268"/>
      <c r="I118" s="183" t="s">
        <v>182</v>
      </c>
      <c r="J118" s="184"/>
      <c r="K118" s="185"/>
      <c r="L118" s="236">
        <v>1.04309</v>
      </c>
      <c r="M118" s="237"/>
      <c r="N118" s="238"/>
      <c r="O118" s="51"/>
    </row>
    <row r="119" spans="1:15" s="33" customFormat="1" ht="15">
      <c r="A119" s="67">
        <v>4</v>
      </c>
      <c r="B119" s="48"/>
      <c r="C119" s="192" t="s">
        <v>9</v>
      </c>
      <c r="D119" s="193"/>
      <c r="E119" s="194"/>
      <c r="F119" s="192"/>
      <c r="G119" s="193"/>
      <c r="H119" s="194"/>
      <c r="I119" s="195"/>
      <c r="J119" s="196"/>
      <c r="K119" s="197"/>
      <c r="L119" s="195"/>
      <c r="M119" s="196"/>
      <c r="N119" s="197"/>
      <c r="O119" s="47"/>
    </row>
    <row r="120" spans="1:15" s="33" customFormat="1" ht="32.25" customHeight="1">
      <c r="A120" s="68"/>
      <c r="B120" s="45"/>
      <c r="C120" s="207" t="s">
        <v>137</v>
      </c>
      <c r="D120" s="208"/>
      <c r="E120" s="209"/>
      <c r="F120" s="186"/>
      <c r="G120" s="187"/>
      <c r="H120" s="188"/>
      <c r="I120" s="225"/>
      <c r="J120" s="267"/>
      <c r="K120" s="268"/>
      <c r="L120" s="189"/>
      <c r="M120" s="190"/>
      <c r="N120" s="191"/>
      <c r="O120" s="47"/>
    </row>
    <row r="121" spans="1:15" s="33" customFormat="1" ht="15">
      <c r="A121" s="68"/>
      <c r="B121" s="45"/>
      <c r="C121" s="207" t="s">
        <v>138</v>
      </c>
      <c r="D121" s="208"/>
      <c r="E121" s="209"/>
      <c r="F121" s="186" t="s">
        <v>78</v>
      </c>
      <c r="G121" s="187"/>
      <c r="H121" s="188"/>
      <c r="I121" s="225" t="s">
        <v>139</v>
      </c>
      <c r="J121" s="267"/>
      <c r="K121" s="268"/>
      <c r="L121" s="189">
        <v>5</v>
      </c>
      <c r="M121" s="190"/>
      <c r="N121" s="191"/>
      <c r="O121" s="47"/>
    </row>
    <row r="122" spans="1:15" s="99" customFormat="1" ht="15.75">
      <c r="A122" s="100"/>
      <c r="B122" s="101"/>
      <c r="C122" s="261" t="s">
        <v>177</v>
      </c>
      <c r="D122" s="262"/>
      <c r="E122" s="262"/>
      <c r="F122" s="262"/>
      <c r="G122" s="262"/>
      <c r="H122" s="262"/>
      <c r="I122" s="262"/>
      <c r="J122" s="262"/>
      <c r="K122" s="262"/>
      <c r="L122" s="262"/>
      <c r="M122" s="262"/>
      <c r="N122" s="263"/>
      <c r="O122" s="98"/>
    </row>
    <row r="123" spans="1:15" s="33" customFormat="1" ht="66.75" customHeight="1">
      <c r="A123" s="69"/>
      <c r="B123" s="44"/>
      <c r="C123" s="207" t="s">
        <v>178</v>
      </c>
      <c r="D123" s="208"/>
      <c r="E123" s="209"/>
      <c r="F123" s="225" t="s">
        <v>79</v>
      </c>
      <c r="G123" s="226"/>
      <c r="H123" s="227"/>
      <c r="I123" s="183" t="s">
        <v>203</v>
      </c>
      <c r="J123" s="226"/>
      <c r="K123" s="227"/>
      <c r="L123" s="228">
        <f>M57</f>
        <v>94.374</v>
      </c>
      <c r="M123" s="228"/>
      <c r="N123" s="228"/>
      <c r="O123" s="41"/>
    </row>
    <row r="124" spans="1:15" s="33" customFormat="1" ht="15">
      <c r="A124" s="68">
        <v>1</v>
      </c>
      <c r="B124" s="45"/>
      <c r="C124" s="207" t="s">
        <v>6</v>
      </c>
      <c r="D124" s="208"/>
      <c r="E124" s="209"/>
      <c r="F124" s="213"/>
      <c r="G124" s="214"/>
      <c r="H124" s="215"/>
      <c r="I124" s="213"/>
      <c r="J124" s="214"/>
      <c r="K124" s="215"/>
      <c r="L124" s="213"/>
      <c r="M124" s="214"/>
      <c r="N124" s="215"/>
      <c r="O124" s="41"/>
    </row>
    <row r="125" spans="1:15" s="33" customFormat="1" ht="33" customHeight="1">
      <c r="A125" s="67"/>
      <c r="B125" s="45"/>
      <c r="C125" s="216" t="s">
        <v>184</v>
      </c>
      <c r="D125" s="217"/>
      <c r="E125" s="218"/>
      <c r="F125" s="201" t="s">
        <v>79</v>
      </c>
      <c r="G125" s="202"/>
      <c r="H125" s="203"/>
      <c r="I125" s="239" t="s">
        <v>206</v>
      </c>
      <c r="J125" s="240"/>
      <c r="K125" s="241"/>
      <c r="L125" s="356">
        <v>89.497</v>
      </c>
      <c r="M125" s="357"/>
      <c r="N125" s="358"/>
      <c r="O125" s="47"/>
    </row>
    <row r="126" spans="1:15" s="33" customFormat="1" ht="33.75" customHeight="1">
      <c r="A126" s="67"/>
      <c r="B126" s="45"/>
      <c r="C126" s="216" t="s">
        <v>185</v>
      </c>
      <c r="D126" s="217"/>
      <c r="E126" s="218"/>
      <c r="F126" s="201" t="s">
        <v>79</v>
      </c>
      <c r="G126" s="202"/>
      <c r="H126" s="203"/>
      <c r="I126" s="242"/>
      <c r="J126" s="243"/>
      <c r="K126" s="244"/>
      <c r="L126" s="356">
        <v>4.877</v>
      </c>
      <c r="M126" s="357"/>
      <c r="N126" s="358"/>
      <c r="O126" s="47"/>
    </row>
    <row r="127" spans="1:15" s="33" customFormat="1" ht="31.5" customHeight="1">
      <c r="A127" s="67"/>
      <c r="B127" s="45"/>
      <c r="C127" s="216" t="s">
        <v>186</v>
      </c>
      <c r="D127" s="217"/>
      <c r="E127" s="218"/>
      <c r="F127" s="201" t="s">
        <v>187</v>
      </c>
      <c r="G127" s="202"/>
      <c r="H127" s="203"/>
      <c r="I127" s="242"/>
      <c r="J127" s="243"/>
      <c r="K127" s="244"/>
      <c r="L127" s="219">
        <v>59</v>
      </c>
      <c r="M127" s="220"/>
      <c r="N127" s="221"/>
      <c r="O127" s="47"/>
    </row>
    <row r="128" spans="1:15" s="33" customFormat="1" ht="31.5" customHeight="1">
      <c r="A128" s="67"/>
      <c r="B128" s="45"/>
      <c r="C128" s="216" t="s">
        <v>188</v>
      </c>
      <c r="D128" s="217"/>
      <c r="E128" s="218"/>
      <c r="F128" s="201" t="s">
        <v>194</v>
      </c>
      <c r="G128" s="202"/>
      <c r="H128" s="203"/>
      <c r="I128" s="242"/>
      <c r="J128" s="243"/>
      <c r="K128" s="244"/>
      <c r="L128" s="252">
        <v>52.5</v>
      </c>
      <c r="M128" s="253"/>
      <c r="N128" s="254"/>
      <c r="O128" s="47"/>
    </row>
    <row r="129" spans="1:15" s="33" customFormat="1" ht="34.5" customHeight="1">
      <c r="A129" s="67"/>
      <c r="B129" s="45"/>
      <c r="C129" s="216" t="s">
        <v>189</v>
      </c>
      <c r="D129" s="217"/>
      <c r="E129" s="218"/>
      <c r="F129" s="201" t="s">
        <v>187</v>
      </c>
      <c r="G129" s="202"/>
      <c r="H129" s="203"/>
      <c r="I129" s="242"/>
      <c r="J129" s="243"/>
      <c r="K129" s="244"/>
      <c r="L129" s="219">
        <v>3</v>
      </c>
      <c r="M129" s="220"/>
      <c r="N129" s="221"/>
      <c r="O129" s="47"/>
    </row>
    <row r="130" spans="1:15" s="33" customFormat="1" ht="15">
      <c r="A130" s="67">
        <v>2</v>
      </c>
      <c r="B130" s="45"/>
      <c r="C130" s="207" t="s">
        <v>7</v>
      </c>
      <c r="D130" s="208"/>
      <c r="E130" s="209"/>
      <c r="F130" s="210"/>
      <c r="G130" s="211"/>
      <c r="H130" s="212"/>
      <c r="I130" s="242"/>
      <c r="J130" s="243"/>
      <c r="K130" s="244"/>
      <c r="L130" s="213"/>
      <c r="M130" s="214"/>
      <c r="N130" s="215"/>
      <c r="O130" s="47"/>
    </row>
    <row r="131" spans="1:15" s="33" customFormat="1" ht="30.75" customHeight="1">
      <c r="A131" s="67"/>
      <c r="B131" s="49"/>
      <c r="C131" s="233" t="s">
        <v>190</v>
      </c>
      <c r="D131" s="234"/>
      <c r="E131" s="235"/>
      <c r="F131" s="201" t="s">
        <v>187</v>
      </c>
      <c r="G131" s="202"/>
      <c r="H131" s="203"/>
      <c r="I131" s="242"/>
      <c r="J131" s="243"/>
      <c r="K131" s="244"/>
      <c r="L131" s="248">
        <v>59</v>
      </c>
      <c r="M131" s="249"/>
      <c r="N131" s="250"/>
      <c r="O131" s="47"/>
    </row>
    <row r="132" spans="1:15" s="33" customFormat="1" ht="33.75" customHeight="1">
      <c r="A132" s="67"/>
      <c r="B132" s="49"/>
      <c r="C132" s="198" t="s">
        <v>191</v>
      </c>
      <c r="D132" s="199"/>
      <c r="E132" s="200"/>
      <c r="F132" s="201" t="s">
        <v>194</v>
      </c>
      <c r="G132" s="202"/>
      <c r="H132" s="203"/>
      <c r="I132" s="242"/>
      <c r="J132" s="243"/>
      <c r="K132" s="244"/>
      <c r="L132" s="204">
        <v>52.5</v>
      </c>
      <c r="M132" s="205"/>
      <c r="N132" s="206"/>
      <c r="O132" s="47"/>
    </row>
    <row r="133" spans="1:15" s="33" customFormat="1" ht="33" customHeight="1">
      <c r="A133" s="67"/>
      <c r="B133" s="49"/>
      <c r="C133" s="198" t="s">
        <v>192</v>
      </c>
      <c r="D133" s="199"/>
      <c r="E133" s="200"/>
      <c r="F133" s="201" t="s">
        <v>187</v>
      </c>
      <c r="G133" s="202"/>
      <c r="H133" s="203"/>
      <c r="I133" s="95"/>
      <c r="J133" s="96"/>
      <c r="K133" s="97"/>
      <c r="L133" s="248">
        <v>3</v>
      </c>
      <c r="M133" s="249"/>
      <c r="N133" s="250"/>
      <c r="O133" s="47"/>
    </row>
    <row r="134" spans="1:20" s="94" customFormat="1" ht="15">
      <c r="A134" s="92">
        <v>1</v>
      </c>
      <c r="B134" s="87">
        <v>2</v>
      </c>
      <c r="C134" s="251">
        <v>3</v>
      </c>
      <c r="D134" s="251"/>
      <c r="E134" s="251"/>
      <c r="F134" s="251">
        <v>4</v>
      </c>
      <c r="G134" s="251"/>
      <c r="H134" s="251"/>
      <c r="I134" s="251">
        <v>5</v>
      </c>
      <c r="J134" s="251"/>
      <c r="K134" s="251"/>
      <c r="L134" s="251">
        <v>6</v>
      </c>
      <c r="M134" s="251"/>
      <c r="N134" s="251"/>
      <c r="O134" s="93"/>
      <c r="Q134" s="33"/>
      <c r="R134" s="33"/>
      <c r="S134" s="33"/>
      <c r="T134" s="33"/>
    </row>
    <row r="135" spans="1:15" s="33" customFormat="1" ht="15.75" customHeight="1">
      <c r="A135" s="67">
        <v>3</v>
      </c>
      <c r="B135" s="48"/>
      <c r="C135" s="207" t="s">
        <v>8</v>
      </c>
      <c r="D135" s="208"/>
      <c r="E135" s="209"/>
      <c r="F135" s="213"/>
      <c r="G135" s="214"/>
      <c r="H135" s="215"/>
      <c r="I135" s="213"/>
      <c r="J135" s="214"/>
      <c r="K135" s="215"/>
      <c r="L135" s="213"/>
      <c r="M135" s="214"/>
      <c r="N135" s="215"/>
      <c r="O135" s="47"/>
    </row>
    <row r="136" spans="1:15" s="33" customFormat="1" ht="28.5" customHeight="1">
      <c r="A136" s="67"/>
      <c r="B136" s="49"/>
      <c r="C136" s="233" t="s">
        <v>215</v>
      </c>
      <c r="D136" s="234"/>
      <c r="E136" s="235"/>
      <c r="F136" s="201" t="s">
        <v>79</v>
      </c>
      <c r="G136" s="202"/>
      <c r="H136" s="203"/>
      <c r="I136" s="239" t="s">
        <v>196</v>
      </c>
      <c r="J136" s="240"/>
      <c r="K136" s="241"/>
      <c r="L136" s="236">
        <f>(23.44815+4.877)/(55+3)</f>
        <v>0.48836465517241373</v>
      </c>
      <c r="M136" s="237"/>
      <c r="N136" s="238"/>
      <c r="O136" s="47"/>
    </row>
    <row r="137" spans="1:15" s="33" customFormat="1" ht="47.25" customHeight="1">
      <c r="A137" s="67"/>
      <c r="B137" s="49"/>
      <c r="C137" s="198" t="s">
        <v>214</v>
      </c>
      <c r="D137" s="199"/>
      <c r="E137" s="200"/>
      <c r="F137" s="201" t="s">
        <v>79</v>
      </c>
      <c r="G137" s="202"/>
      <c r="H137" s="203"/>
      <c r="I137" s="242"/>
      <c r="J137" s="243"/>
      <c r="K137" s="244"/>
      <c r="L137" s="236">
        <f>37.4458/4</f>
        <v>9.36145</v>
      </c>
      <c r="M137" s="237"/>
      <c r="N137" s="238"/>
      <c r="O137" s="47"/>
    </row>
    <row r="138" spans="1:15" s="33" customFormat="1" ht="33.75" customHeight="1">
      <c r="A138" s="67"/>
      <c r="B138" s="49"/>
      <c r="C138" s="198" t="s">
        <v>193</v>
      </c>
      <c r="D138" s="199"/>
      <c r="E138" s="200"/>
      <c r="F138" s="201" t="s">
        <v>79</v>
      </c>
      <c r="G138" s="202"/>
      <c r="H138" s="203"/>
      <c r="I138" s="245"/>
      <c r="J138" s="246"/>
      <c r="K138" s="247"/>
      <c r="L138" s="236">
        <f>28.60305/52.5</f>
        <v>0.54482</v>
      </c>
      <c r="M138" s="237"/>
      <c r="N138" s="238"/>
      <c r="O138" s="47"/>
    </row>
    <row r="139" spans="1:15" s="33" customFormat="1" ht="15">
      <c r="A139" s="67">
        <v>4</v>
      </c>
      <c r="B139" s="48"/>
      <c r="C139" s="192" t="s">
        <v>9</v>
      </c>
      <c r="D139" s="193"/>
      <c r="E139" s="194"/>
      <c r="F139" s="192"/>
      <c r="G139" s="193"/>
      <c r="H139" s="194"/>
      <c r="I139" s="195"/>
      <c r="J139" s="196"/>
      <c r="K139" s="197"/>
      <c r="L139" s="195"/>
      <c r="M139" s="196"/>
      <c r="N139" s="197"/>
      <c r="O139" s="47"/>
    </row>
    <row r="140" spans="1:15" s="33" customFormat="1" ht="36.75" customHeight="1">
      <c r="A140" s="68"/>
      <c r="B140" s="45"/>
      <c r="C140" s="180" t="s">
        <v>195</v>
      </c>
      <c r="D140" s="181"/>
      <c r="E140" s="182"/>
      <c r="F140" s="186" t="s">
        <v>78</v>
      </c>
      <c r="G140" s="187"/>
      <c r="H140" s="188"/>
      <c r="I140" s="183" t="s">
        <v>196</v>
      </c>
      <c r="J140" s="184"/>
      <c r="K140" s="185"/>
      <c r="L140" s="189">
        <v>100</v>
      </c>
      <c r="M140" s="190"/>
      <c r="N140" s="191"/>
      <c r="O140" s="47"/>
    </row>
    <row r="141" spans="1:15" s="99" customFormat="1" ht="15.75">
      <c r="A141" s="100"/>
      <c r="B141" s="101"/>
      <c r="C141" s="261" t="s">
        <v>197</v>
      </c>
      <c r="D141" s="262"/>
      <c r="E141" s="262"/>
      <c r="F141" s="262"/>
      <c r="G141" s="262"/>
      <c r="H141" s="262"/>
      <c r="I141" s="262"/>
      <c r="J141" s="262"/>
      <c r="K141" s="262"/>
      <c r="L141" s="262"/>
      <c r="M141" s="262"/>
      <c r="N141" s="263"/>
      <c r="O141" s="98"/>
    </row>
    <row r="142" spans="1:15" s="33" customFormat="1" ht="69" customHeight="1">
      <c r="A142" s="69"/>
      <c r="B142" s="44"/>
      <c r="C142" s="207" t="s">
        <v>199</v>
      </c>
      <c r="D142" s="208"/>
      <c r="E142" s="209"/>
      <c r="F142" s="225" t="s">
        <v>79</v>
      </c>
      <c r="G142" s="226"/>
      <c r="H142" s="227"/>
      <c r="I142" s="183" t="s">
        <v>202</v>
      </c>
      <c r="J142" s="226"/>
      <c r="K142" s="227"/>
      <c r="L142" s="228">
        <f>L144</f>
        <v>3.5</v>
      </c>
      <c r="M142" s="228"/>
      <c r="N142" s="228"/>
      <c r="O142" s="41"/>
    </row>
    <row r="143" spans="1:15" s="33" customFormat="1" ht="15">
      <c r="A143" s="68">
        <v>1</v>
      </c>
      <c r="B143" s="45"/>
      <c r="C143" s="207" t="s">
        <v>6</v>
      </c>
      <c r="D143" s="208"/>
      <c r="E143" s="209"/>
      <c r="F143" s="213"/>
      <c r="G143" s="214"/>
      <c r="H143" s="215"/>
      <c r="I143" s="213"/>
      <c r="J143" s="214"/>
      <c r="K143" s="215"/>
      <c r="L143" s="213"/>
      <c r="M143" s="214"/>
      <c r="N143" s="215"/>
      <c r="O143" s="41"/>
    </row>
    <row r="144" spans="1:15" s="33" customFormat="1" ht="33.75" customHeight="1">
      <c r="A144" s="67"/>
      <c r="B144" s="45"/>
      <c r="C144" s="216" t="s">
        <v>207</v>
      </c>
      <c r="D144" s="217"/>
      <c r="E144" s="218"/>
      <c r="F144" s="201" t="s">
        <v>79</v>
      </c>
      <c r="G144" s="202"/>
      <c r="H144" s="203"/>
      <c r="I144" s="183" t="s">
        <v>208</v>
      </c>
      <c r="J144" s="184"/>
      <c r="K144" s="185"/>
      <c r="L144" s="222">
        <v>3.5</v>
      </c>
      <c r="M144" s="223"/>
      <c r="N144" s="224"/>
      <c r="O144" s="47"/>
    </row>
    <row r="145" spans="1:15" s="33" customFormat="1" ht="15">
      <c r="A145" s="67">
        <v>2</v>
      </c>
      <c r="B145" s="45"/>
      <c r="C145" s="207" t="s">
        <v>7</v>
      </c>
      <c r="D145" s="208"/>
      <c r="E145" s="209"/>
      <c r="F145" s="210"/>
      <c r="G145" s="211"/>
      <c r="H145" s="212"/>
      <c r="I145" s="102"/>
      <c r="J145" s="103"/>
      <c r="K145" s="104"/>
      <c r="L145" s="213"/>
      <c r="M145" s="214"/>
      <c r="N145" s="215"/>
      <c r="O145" s="47"/>
    </row>
    <row r="146" spans="1:15" s="33" customFormat="1" ht="33.75" customHeight="1">
      <c r="A146" s="67"/>
      <c r="B146" s="45"/>
      <c r="C146" s="216" t="s">
        <v>209</v>
      </c>
      <c r="D146" s="217"/>
      <c r="E146" s="218"/>
      <c r="F146" s="201" t="s">
        <v>187</v>
      </c>
      <c r="G146" s="202"/>
      <c r="H146" s="203"/>
      <c r="I146" s="183" t="s">
        <v>211</v>
      </c>
      <c r="J146" s="184"/>
      <c r="K146" s="185"/>
      <c r="L146" s="219">
        <v>2</v>
      </c>
      <c r="M146" s="220"/>
      <c r="N146" s="221"/>
      <c r="O146" s="47"/>
    </row>
    <row r="147" spans="1:15" s="33" customFormat="1" ht="15.75" customHeight="1">
      <c r="A147" s="67">
        <v>3</v>
      </c>
      <c r="B147" s="48"/>
      <c r="C147" s="207" t="s">
        <v>8</v>
      </c>
      <c r="D147" s="208"/>
      <c r="E147" s="209"/>
      <c r="F147" s="213"/>
      <c r="G147" s="214"/>
      <c r="H147" s="215"/>
      <c r="I147" s="213"/>
      <c r="J147" s="214"/>
      <c r="K147" s="215"/>
      <c r="L147" s="213"/>
      <c r="M147" s="214"/>
      <c r="N147" s="215"/>
      <c r="O147" s="47"/>
    </row>
    <row r="148" spans="1:15" s="33" customFormat="1" ht="33.75" customHeight="1">
      <c r="A148" s="67"/>
      <c r="B148" s="49"/>
      <c r="C148" s="198" t="s">
        <v>210</v>
      </c>
      <c r="D148" s="199"/>
      <c r="E148" s="200"/>
      <c r="F148" s="201" t="s">
        <v>77</v>
      </c>
      <c r="G148" s="202"/>
      <c r="H148" s="203"/>
      <c r="I148" s="183" t="s">
        <v>196</v>
      </c>
      <c r="J148" s="184"/>
      <c r="K148" s="185"/>
      <c r="L148" s="204">
        <v>1750</v>
      </c>
      <c r="M148" s="205"/>
      <c r="N148" s="206"/>
      <c r="O148" s="47"/>
    </row>
    <row r="149" spans="1:15" s="33" customFormat="1" ht="15">
      <c r="A149" s="67">
        <v>4</v>
      </c>
      <c r="B149" s="48"/>
      <c r="C149" s="192" t="s">
        <v>9</v>
      </c>
      <c r="D149" s="193"/>
      <c r="E149" s="194"/>
      <c r="F149" s="192"/>
      <c r="G149" s="193"/>
      <c r="H149" s="194"/>
      <c r="I149" s="195"/>
      <c r="J149" s="196"/>
      <c r="K149" s="197"/>
      <c r="L149" s="195"/>
      <c r="M149" s="196"/>
      <c r="N149" s="197"/>
      <c r="O149" s="47"/>
    </row>
    <row r="150" spans="1:15" s="33" customFormat="1" ht="32.25" customHeight="1">
      <c r="A150" s="68"/>
      <c r="B150" s="45"/>
      <c r="C150" s="180" t="s">
        <v>212</v>
      </c>
      <c r="D150" s="181"/>
      <c r="E150" s="182"/>
      <c r="F150" s="186"/>
      <c r="G150" s="187"/>
      <c r="H150" s="188"/>
      <c r="I150" s="183" t="s">
        <v>196</v>
      </c>
      <c r="J150" s="184"/>
      <c r="K150" s="185"/>
      <c r="L150" s="189">
        <v>100</v>
      </c>
      <c r="M150" s="190"/>
      <c r="N150" s="191"/>
      <c r="O150" s="47"/>
    </row>
    <row r="151" spans="1:15" s="10" customFormat="1" ht="6" customHeight="1">
      <c r="A151" s="71"/>
      <c r="B151" s="11"/>
      <c r="C151" s="11"/>
      <c r="D151" s="11"/>
      <c r="E151" s="11"/>
      <c r="F151" s="11"/>
      <c r="G151" s="11"/>
      <c r="H151" s="11"/>
      <c r="I151" s="11"/>
      <c r="J151" s="11"/>
      <c r="K151" s="11"/>
      <c r="L151" s="11"/>
      <c r="M151" s="11"/>
      <c r="N151" s="11"/>
      <c r="O151" s="11"/>
    </row>
    <row r="152" spans="1:2" s="8" customFormat="1" ht="20.25">
      <c r="A152" s="55" t="s">
        <v>38</v>
      </c>
      <c r="B152" s="1" t="s">
        <v>67</v>
      </c>
    </row>
    <row r="153" spans="1:13" s="10" customFormat="1" ht="15" customHeight="1">
      <c r="A153" s="287" t="s">
        <v>4</v>
      </c>
      <c r="B153" s="287"/>
      <c r="C153" s="287"/>
      <c r="D153" s="287"/>
      <c r="E153" s="287"/>
      <c r="F153" s="287"/>
      <c r="G153" s="287"/>
      <c r="H153" s="287"/>
      <c r="I153" s="287"/>
      <c r="J153" s="287"/>
      <c r="K153" s="287"/>
      <c r="L153" s="287"/>
      <c r="M153" s="287"/>
    </row>
    <row r="154" spans="1:14" s="10" customFormat="1" ht="43.5" customHeight="1">
      <c r="A154" s="304" t="s">
        <v>10</v>
      </c>
      <c r="B154" s="306" t="s">
        <v>11</v>
      </c>
      <c r="C154" s="344" t="s">
        <v>63</v>
      </c>
      <c r="D154" s="285" t="s">
        <v>94</v>
      </c>
      <c r="E154" s="298"/>
      <c r="F154" s="286"/>
      <c r="G154" s="285" t="s">
        <v>95</v>
      </c>
      <c r="H154" s="298"/>
      <c r="I154" s="286"/>
      <c r="J154" s="285" t="s">
        <v>98</v>
      </c>
      <c r="K154" s="298"/>
      <c r="L154" s="286"/>
      <c r="M154" s="299" t="s">
        <v>12</v>
      </c>
      <c r="N154" s="300"/>
    </row>
    <row r="155" spans="1:14" s="10" customFormat="1" ht="31.5" customHeight="1">
      <c r="A155" s="305"/>
      <c r="B155" s="307"/>
      <c r="C155" s="345"/>
      <c r="D155" s="40" t="s">
        <v>15</v>
      </c>
      <c r="E155" s="40" t="s">
        <v>16</v>
      </c>
      <c r="F155" s="40" t="s">
        <v>5</v>
      </c>
      <c r="G155" s="40" t="s">
        <v>15</v>
      </c>
      <c r="H155" s="40" t="s">
        <v>16</v>
      </c>
      <c r="I155" s="40" t="s">
        <v>5</v>
      </c>
      <c r="J155" s="40" t="s">
        <v>15</v>
      </c>
      <c r="K155" s="40" t="s">
        <v>16</v>
      </c>
      <c r="L155" s="40" t="s">
        <v>5</v>
      </c>
      <c r="M155" s="301"/>
      <c r="N155" s="302"/>
    </row>
    <row r="156" spans="1:14" s="10" customFormat="1" ht="15">
      <c r="A156" s="72">
        <v>1</v>
      </c>
      <c r="B156" s="5">
        <v>2</v>
      </c>
      <c r="C156" s="5">
        <v>3</v>
      </c>
      <c r="D156" s="5">
        <v>4</v>
      </c>
      <c r="E156" s="5">
        <v>5</v>
      </c>
      <c r="F156" s="5">
        <v>6</v>
      </c>
      <c r="G156" s="5">
        <v>7</v>
      </c>
      <c r="H156" s="5">
        <v>8</v>
      </c>
      <c r="I156" s="5">
        <v>9</v>
      </c>
      <c r="J156" s="5">
        <v>10</v>
      </c>
      <c r="K156" s="5">
        <v>11</v>
      </c>
      <c r="L156" s="5">
        <v>12</v>
      </c>
      <c r="M156" s="294">
        <v>13</v>
      </c>
      <c r="N156" s="295"/>
    </row>
    <row r="157" spans="1:14" s="10" customFormat="1" ht="15">
      <c r="A157" s="73"/>
      <c r="B157" s="45" t="s">
        <v>68</v>
      </c>
      <c r="C157" s="5" t="s">
        <v>47</v>
      </c>
      <c r="D157" s="5" t="s">
        <v>47</v>
      </c>
      <c r="E157" s="5" t="s">
        <v>47</v>
      </c>
      <c r="F157" s="5" t="s">
        <v>47</v>
      </c>
      <c r="G157" s="5" t="s">
        <v>47</v>
      </c>
      <c r="H157" s="5" t="s">
        <v>47</v>
      </c>
      <c r="I157" s="5" t="s">
        <v>47</v>
      </c>
      <c r="J157" s="5" t="s">
        <v>47</v>
      </c>
      <c r="K157" s="5" t="s">
        <v>47</v>
      </c>
      <c r="L157" s="5" t="s">
        <v>47</v>
      </c>
      <c r="M157" s="294" t="s">
        <v>47</v>
      </c>
      <c r="N157" s="295"/>
    </row>
    <row r="158" spans="1:14" s="10" customFormat="1" ht="15">
      <c r="A158" s="73"/>
      <c r="B158" s="45" t="s">
        <v>69</v>
      </c>
      <c r="C158" s="5" t="s">
        <v>47</v>
      </c>
      <c r="D158" s="5" t="s">
        <v>47</v>
      </c>
      <c r="E158" s="5" t="s">
        <v>47</v>
      </c>
      <c r="F158" s="5" t="s">
        <v>47</v>
      </c>
      <c r="G158" s="5" t="s">
        <v>47</v>
      </c>
      <c r="H158" s="5" t="s">
        <v>47</v>
      </c>
      <c r="I158" s="5" t="s">
        <v>47</v>
      </c>
      <c r="J158" s="5" t="s">
        <v>47</v>
      </c>
      <c r="K158" s="5" t="s">
        <v>47</v>
      </c>
      <c r="L158" s="5" t="s">
        <v>47</v>
      </c>
      <c r="M158" s="294" t="s">
        <v>47</v>
      </c>
      <c r="N158" s="295"/>
    </row>
    <row r="159" spans="1:14" s="10" customFormat="1" ht="15">
      <c r="A159" s="73"/>
      <c r="B159" s="46" t="s">
        <v>44</v>
      </c>
      <c r="C159" s="5" t="s">
        <v>47</v>
      </c>
      <c r="D159" s="5" t="s">
        <v>47</v>
      </c>
      <c r="E159" s="5" t="s">
        <v>47</v>
      </c>
      <c r="F159" s="5" t="s">
        <v>47</v>
      </c>
      <c r="G159" s="5" t="s">
        <v>47</v>
      </c>
      <c r="H159" s="5" t="s">
        <v>47</v>
      </c>
      <c r="I159" s="5" t="s">
        <v>47</v>
      </c>
      <c r="J159" s="5" t="s">
        <v>47</v>
      </c>
      <c r="K159" s="5" t="s">
        <v>47</v>
      </c>
      <c r="L159" s="5" t="s">
        <v>47</v>
      </c>
      <c r="M159" s="294" t="s">
        <v>47</v>
      </c>
      <c r="N159" s="295"/>
    </row>
    <row r="160" spans="1:14" s="10" customFormat="1" ht="15">
      <c r="A160" s="72"/>
      <c r="B160" s="46" t="s">
        <v>13</v>
      </c>
      <c r="C160" s="5" t="s">
        <v>46</v>
      </c>
      <c r="D160" s="5" t="s">
        <v>46</v>
      </c>
      <c r="E160" s="5" t="s">
        <v>47</v>
      </c>
      <c r="F160" s="5" t="s">
        <v>47</v>
      </c>
      <c r="G160" s="5" t="s">
        <v>46</v>
      </c>
      <c r="H160" s="5" t="s">
        <v>47</v>
      </c>
      <c r="I160" s="5" t="s">
        <v>47</v>
      </c>
      <c r="J160" s="5" t="s">
        <v>46</v>
      </c>
      <c r="K160" s="5" t="s">
        <v>47</v>
      </c>
      <c r="L160" s="5" t="s">
        <v>47</v>
      </c>
      <c r="M160" s="294" t="s">
        <v>47</v>
      </c>
      <c r="N160" s="295"/>
    </row>
    <row r="161" spans="1:14" s="10" customFormat="1" ht="15">
      <c r="A161" s="72"/>
      <c r="B161" s="45" t="s">
        <v>42</v>
      </c>
      <c r="C161" s="5" t="s">
        <v>47</v>
      </c>
      <c r="D161" s="5" t="s">
        <v>47</v>
      </c>
      <c r="E161" s="5" t="s">
        <v>47</v>
      </c>
      <c r="F161" s="5" t="s">
        <v>47</v>
      </c>
      <c r="G161" s="5" t="s">
        <v>47</v>
      </c>
      <c r="H161" s="5" t="s">
        <v>47</v>
      </c>
      <c r="I161" s="5" t="s">
        <v>47</v>
      </c>
      <c r="J161" s="5" t="s">
        <v>47</v>
      </c>
      <c r="K161" s="5" t="s">
        <v>47</v>
      </c>
      <c r="L161" s="5" t="s">
        <v>47</v>
      </c>
      <c r="M161" s="294" t="s">
        <v>47</v>
      </c>
      <c r="N161" s="295"/>
    </row>
    <row r="162" spans="1:14" s="10" customFormat="1" ht="15">
      <c r="A162" s="72"/>
      <c r="B162" s="45" t="s">
        <v>70</v>
      </c>
      <c r="C162" s="5" t="s">
        <v>47</v>
      </c>
      <c r="D162" s="5" t="s">
        <v>47</v>
      </c>
      <c r="E162" s="5" t="s">
        <v>47</v>
      </c>
      <c r="F162" s="5" t="s">
        <v>47</v>
      </c>
      <c r="G162" s="5" t="s">
        <v>47</v>
      </c>
      <c r="H162" s="5" t="s">
        <v>47</v>
      </c>
      <c r="I162" s="5" t="s">
        <v>47</v>
      </c>
      <c r="J162" s="5" t="s">
        <v>47</v>
      </c>
      <c r="K162" s="5" t="s">
        <v>47</v>
      </c>
      <c r="L162" s="5" t="s">
        <v>47</v>
      </c>
      <c r="M162" s="294" t="s">
        <v>47</v>
      </c>
      <c r="N162" s="295"/>
    </row>
    <row r="163" spans="1:14" s="10" customFormat="1" ht="15">
      <c r="A163" s="72"/>
      <c r="B163" s="45" t="s">
        <v>42</v>
      </c>
      <c r="C163" s="5" t="s">
        <v>47</v>
      </c>
      <c r="D163" s="5" t="s">
        <v>47</v>
      </c>
      <c r="E163" s="5" t="s">
        <v>47</v>
      </c>
      <c r="F163" s="5" t="s">
        <v>47</v>
      </c>
      <c r="G163" s="5" t="s">
        <v>47</v>
      </c>
      <c r="H163" s="5" t="s">
        <v>47</v>
      </c>
      <c r="I163" s="5" t="s">
        <v>47</v>
      </c>
      <c r="J163" s="5" t="s">
        <v>47</v>
      </c>
      <c r="K163" s="5" t="s">
        <v>47</v>
      </c>
      <c r="L163" s="5" t="s">
        <v>47</v>
      </c>
      <c r="M163" s="294" t="s">
        <v>47</v>
      </c>
      <c r="N163" s="295"/>
    </row>
    <row r="164" spans="1:14" s="10" customFormat="1" ht="18" customHeight="1">
      <c r="A164" s="72"/>
      <c r="B164" s="45" t="s">
        <v>74</v>
      </c>
      <c r="C164" s="5" t="s">
        <v>47</v>
      </c>
      <c r="D164" s="5" t="s">
        <v>47</v>
      </c>
      <c r="E164" s="5" t="s">
        <v>47</v>
      </c>
      <c r="F164" s="5" t="s">
        <v>47</v>
      </c>
      <c r="G164" s="5" t="s">
        <v>47</v>
      </c>
      <c r="H164" s="5" t="s">
        <v>47</v>
      </c>
      <c r="I164" s="5" t="s">
        <v>47</v>
      </c>
      <c r="J164" s="5" t="s">
        <v>47</v>
      </c>
      <c r="K164" s="5" t="s">
        <v>47</v>
      </c>
      <c r="L164" s="5" t="s">
        <v>47</v>
      </c>
      <c r="M164" s="294" t="s">
        <v>47</v>
      </c>
      <c r="N164" s="295"/>
    </row>
    <row r="165" ht="9" customHeight="1">
      <c r="A165" s="74"/>
    </row>
    <row r="166" spans="1:13" s="36" customFormat="1" ht="15">
      <c r="A166" s="303" t="s">
        <v>148</v>
      </c>
      <c r="B166" s="303"/>
      <c r="C166" s="303"/>
      <c r="D166" s="303"/>
      <c r="E166" s="303"/>
      <c r="F166" s="303"/>
      <c r="G166" s="303"/>
      <c r="H166" s="303"/>
      <c r="I166" s="303"/>
      <c r="J166" s="303"/>
      <c r="K166" s="303"/>
      <c r="L166" s="303"/>
      <c r="M166" s="303"/>
    </row>
    <row r="167" spans="1:13" s="36" customFormat="1" ht="15">
      <c r="A167" s="303" t="s">
        <v>149</v>
      </c>
      <c r="B167" s="303"/>
      <c r="C167" s="303"/>
      <c r="D167" s="303"/>
      <c r="E167" s="303"/>
      <c r="F167" s="303"/>
      <c r="G167" s="303"/>
      <c r="H167" s="303"/>
      <c r="I167" s="303"/>
      <c r="J167" s="303"/>
      <c r="K167" s="303"/>
      <c r="L167" s="303"/>
      <c r="M167" s="303"/>
    </row>
    <row r="168" spans="1:13" s="36" customFormat="1" ht="15">
      <c r="A168" s="303" t="s">
        <v>150</v>
      </c>
      <c r="B168" s="303"/>
      <c r="C168" s="303"/>
      <c r="D168" s="303"/>
      <c r="E168" s="303"/>
      <c r="F168" s="303"/>
      <c r="G168" s="303"/>
      <c r="H168" s="303"/>
      <c r="I168" s="303"/>
      <c r="J168" s="303"/>
      <c r="K168" s="303"/>
      <c r="L168" s="303"/>
      <c r="M168" s="303"/>
    </row>
    <row r="169" spans="1:13" s="10" customFormat="1" ht="9.75" customHeight="1">
      <c r="A169" s="75"/>
      <c r="B169" s="23"/>
      <c r="C169" s="23"/>
      <c r="D169" s="23"/>
      <c r="E169" s="23"/>
      <c r="F169" s="23"/>
      <c r="G169" s="23"/>
      <c r="H169" s="23"/>
      <c r="I169" s="23"/>
      <c r="J169" s="23"/>
      <c r="K169" s="23"/>
      <c r="L169" s="23"/>
      <c r="M169" s="23"/>
    </row>
    <row r="170" spans="1:10" ht="18">
      <c r="A170" s="58" t="s">
        <v>52</v>
      </c>
      <c r="G170" s="7"/>
      <c r="I170" s="296" t="s">
        <v>96</v>
      </c>
      <c r="J170" s="297"/>
    </row>
    <row r="171" spans="1:9" ht="18">
      <c r="A171" s="58" t="s">
        <v>220</v>
      </c>
      <c r="G171" s="6" t="s">
        <v>31</v>
      </c>
      <c r="I171" s="4" t="s">
        <v>32</v>
      </c>
    </row>
    <row r="172" spans="1:7" ht="9" customHeight="1">
      <c r="A172" s="59"/>
      <c r="G172" s="6"/>
    </row>
    <row r="173" ht="17.25">
      <c r="A173" s="76" t="s">
        <v>14</v>
      </c>
    </row>
    <row r="174" spans="1:10" ht="21" customHeight="1">
      <c r="A174" s="59" t="s">
        <v>51</v>
      </c>
      <c r="G174" s="7"/>
      <c r="I174" s="297" t="s">
        <v>33</v>
      </c>
      <c r="J174" s="297"/>
    </row>
    <row r="175" spans="1:9" ht="18">
      <c r="A175" s="58" t="s">
        <v>220</v>
      </c>
      <c r="G175" s="6" t="s">
        <v>31</v>
      </c>
      <c r="I175" s="4" t="s">
        <v>32</v>
      </c>
    </row>
  </sheetData>
  <sheetProtection/>
  <mergeCells count="420">
    <mergeCell ref="L79:N79"/>
    <mergeCell ref="K57:L57"/>
    <mergeCell ref="F76:H76"/>
    <mergeCell ref="E54:H54"/>
    <mergeCell ref="E65:F65"/>
    <mergeCell ref="I70:J70"/>
    <mergeCell ref="C100:E100"/>
    <mergeCell ref="C50:D50"/>
    <mergeCell ref="E56:H56"/>
    <mergeCell ref="C57:D57"/>
    <mergeCell ref="E57:H57"/>
    <mergeCell ref="F79:H79"/>
    <mergeCell ref="C93:E93"/>
    <mergeCell ref="I104:K104"/>
    <mergeCell ref="B76:B79"/>
    <mergeCell ref="L75:N75"/>
    <mergeCell ref="C51:D51"/>
    <mergeCell ref="M57:N57"/>
    <mergeCell ref="C53:D53"/>
    <mergeCell ref="C64:D64"/>
    <mergeCell ref="C65:D65"/>
    <mergeCell ref="I64:J64"/>
    <mergeCell ref="A76:A79"/>
    <mergeCell ref="C78:E78"/>
    <mergeCell ref="C79:E79"/>
    <mergeCell ref="C77:E77"/>
    <mergeCell ref="C80:E80"/>
    <mergeCell ref="F80:H80"/>
    <mergeCell ref="C97:E97"/>
    <mergeCell ref="I80:K80"/>
    <mergeCell ref="I98:K98"/>
    <mergeCell ref="I76:K76"/>
    <mergeCell ref="F78:H78"/>
    <mergeCell ref="I81:K81"/>
    <mergeCell ref="F82:H82"/>
    <mergeCell ref="F97:H97"/>
    <mergeCell ref="I77:K79"/>
    <mergeCell ref="F98:H98"/>
    <mergeCell ref="F118:H118"/>
    <mergeCell ref="C107:E107"/>
    <mergeCell ref="L102:N102"/>
    <mergeCell ref="C115:E115"/>
    <mergeCell ref="I115:K115"/>
    <mergeCell ref="I118:K118"/>
    <mergeCell ref="I112:K112"/>
    <mergeCell ref="C102:E102"/>
    <mergeCell ref="I106:K106"/>
    <mergeCell ref="C108:E108"/>
    <mergeCell ref="C111:E111"/>
    <mergeCell ref="F111:H111"/>
    <mergeCell ref="I107:K111"/>
    <mergeCell ref="F107:H107"/>
    <mergeCell ref="C98:E98"/>
    <mergeCell ref="F100:H100"/>
    <mergeCell ref="F106:H106"/>
    <mergeCell ref="C106:E106"/>
    <mergeCell ref="L120:N120"/>
    <mergeCell ref="C119:E119"/>
    <mergeCell ref="L118:N118"/>
    <mergeCell ref="C118:E118"/>
    <mergeCell ref="C112:E112"/>
    <mergeCell ref="F112:H112"/>
    <mergeCell ref="L112:N112"/>
    <mergeCell ref="F110:H110"/>
    <mergeCell ref="C113:E113"/>
    <mergeCell ref="F113:H113"/>
    <mergeCell ref="I114:K114"/>
    <mergeCell ref="C121:E121"/>
    <mergeCell ref="F121:H121"/>
    <mergeCell ref="F119:H119"/>
    <mergeCell ref="C116:E116"/>
    <mergeCell ref="C120:E120"/>
    <mergeCell ref="F116:H116"/>
    <mergeCell ref="F120:H120"/>
    <mergeCell ref="C117:E117"/>
    <mergeCell ref="M158:N158"/>
    <mergeCell ref="C109:E109"/>
    <mergeCell ref="F109:H109"/>
    <mergeCell ref="F114:H114"/>
    <mergeCell ref="I113:K113"/>
    <mergeCell ref="I116:K116"/>
    <mergeCell ref="L114:N114"/>
    <mergeCell ref="C114:E114"/>
    <mergeCell ref="C110:E110"/>
    <mergeCell ref="F115:H115"/>
    <mergeCell ref="L125:N125"/>
    <mergeCell ref="I125:K132"/>
    <mergeCell ref="L109:N109"/>
    <mergeCell ref="L115:N115"/>
    <mergeCell ref="L126:N126"/>
    <mergeCell ref="I117:K117"/>
    <mergeCell ref="L117:N117"/>
    <mergeCell ref="I119:K119"/>
    <mergeCell ref="L119:N119"/>
    <mergeCell ref="I120:K120"/>
    <mergeCell ref="F87:H87"/>
    <mergeCell ref="L116:N116"/>
    <mergeCell ref="I121:K121"/>
    <mergeCell ref="L121:N121"/>
    <mergeCell ref="L123:N123"/>
    <mergeCell ref="L87:N87"/>
    <mergeCell ref="F90:H90"/>
    <mergeCell ref="F91:H91"/>
    <mergeCell ref="I87:K89"/>
    <mergeCell ref="I124:K124"/>
    <mergeCell ref="F117:H117"/>
    <mergeCell ref="F108:H108"/>
    <mergeCell ref="L108:N108"/>
    <mergeCell ref="L110:N110"/>
    <mergeCell ref="G64:H64"/>
    <mergeCell ref="L106:N106"/>
    <mergeCell ref="E64:F64"/>
    <mergeCell ref="I65:J65"/>
    <mergeCell ref="L107:N107"/>
    <mergeCell ref="C81:E81"/>
    <mergeCell ref="F74:H74"/>
    <mergeCell ref="F75:H75"/>
    <mergeCell ref="C75:E75"/>
    <mergeCell ref="F77:H77"/>
    <mergeCell ref="C66:D66"/>
    <mergeCell ref="C76:E76"/>
    <mergeCell ref="E70:F70"/>
    <mergeCell ref="G70:H70"/>
    <mergeCell ref="C70:D70"/>
    <mergeCell ref="M156:N156"/>
    <mergeCell ref="M157:N157"/>
    <mergeCell ref="L111:N111"/>
    <mergeCell ref="L124:N124"/>
    <mergeCell ref="C141:N141"/>
    <mergeCell ref="C142:E142"/>
    <mergeCell ref="J154:L154"/>
    <mergeCell ref="L113:N113"/>
    <mergeCell ref="I140:K140"/>
    <mergeCell ref="C154:C155"/>
    <mergeCell ref="A67:B67"/>
    <mergeCell ref="C67:D67"/>
    <mergeCell ref="E67:F67"/>
    <mergeCell ref="I67:J67"/>
    <mergeCell ref="K67:L67"/>
    <mergeCell ref="L105:N105"/>
    <mergeCell ref="M67:N67"/>
    <mergeCell ref="I74:K74"/>
    <mergeCell ref="L85:N85"/>
    <mergeCell ref="I82:K82"/>
    <mergeCell ref="L76:N76"/>
    <mergeCell ref="L98:N98"/>
    <mergeCell ref="L97:N97"/>
    <mergeCell ref="K69:L69"/>
    <mergeCell ref="L77:N77"/>
    <mergeCell ref="I75:K75"/>
    <mergeCell ref="L80:N80"/>
    <mergeCell ref="L82:N82"/>
    <mergeCell ref="K70:L70"/>
    <mergeCell ref="L78:N78"/>
    <mergeCell ref="M69:N69"/>
    <mergeCell ref="M70:N70"/>
    <mergeCell ref="M68:N68"/>
    <mergeCell ref="B34:P34"/>
    <mergeCell ref="C44:E44"/>
    <mergeCell ref="F44:N44"/>
    <mergeCell ref="K55:L55"/>
    <mergeCell ref="A64:B64"/>
    <mergeCell ref="I55:J55"/>
    <mergeCell ref="E60:H60"/>
    <mergeCell ref="C105:E105"/>
    <mergeCell ref="F105:H105"/>
    <mergeCell ref="I105:K105"/>
    <mergeCell ref="I69:J69"/>
    <mergeCell ref="G67:H67"/>
    <mergeCell ref="I68:J68"/>
    <mergeCell ref="C68:D68"/>
    <mergeCell ref="C87:E87"/>
    <mergeCell ref="F83:H83"/>
    <mergeCell ref="F88:H88"/>
    <mergeCell ref="J5:N5"/>
    <mergeCell ref="J6:N6"/>
    <mergeCell ref="J8:N8"/>
    <mergeCell ref="A13:N13"/>
    <mergeCell ref="B30:P30"/>
    <mergeCell ref="K48:L48"/>
    <mergeCell ref="M48:N48"/>
    <mergeCell ref="A42:A43"/>
    <mergeCell ref="B36:N36"/>
    <mergeCell ref="F42:N43"/>
    <mergeCell ref="A14:N14"/>
    <mergeCell ref="A15:N15"/>
    <mergeCell ref="B32:N32"/>
    <mergeCell ref="B16:N16"/>
    <mergeCell ref="B29:P29"/>
    <mergeCell ref="B17:N17"/>
    <mergeCell ref="B18:N18"/>
    <mergeCell ref="B19:N19"/>
    <mergeCell ref="B31:P31"/>
    <mergeCell ref="B28:P28"/>
    <mergeCell ref="I60:J60"/>
    <mergeCell ref="K60:L60"/>
    <mergeCell ref="K51:L51"/>
    <mergeCell ref="M51:N51"/>
    <mergeCell ref="B42:B43"/>
    <mergeCell ref="B20:N20"/>
    <mergeCell ref="B33:N33"/>
    <mergeCell ref="C48:D48"/>
    <mergeCell ref="I48:J48"/>
    <mergeCell ref="E48:H48"/>
    <mergeCell ref="C49:D49"/>
    <mergeCell ref="B35:N35"/>
    <mergeCell ref="C38:N38"/>
    <mergeCell ref="C39:N39"/>
    <mergeCell ref="C22:N22"/>
    <mergeCell ref="C42:E43"/>
    <mergeCell ref="I49:J49"/>
    <mergeCell ref="I174:J174"/>
    <mergeCell ref="F95:H95"/>
    <mergeCell ref="I95:K95"/>
    <mergeCell ref="C89:E89"/>
    <mergeCell ref="F89:H89"/>
    <mergeCell ref="A168:M168"/>
    <mergeCell ref="A166:M166"/>
    <mergeCell ref="A154:A155"/>
    <mergeCell ref="B154:B155"/>
    <mergeCell ref="M162:N162"/>
    <mergeCell ref="M163:N163"/>
    <mergeCell ref="M164:N164"/>
    <mergeCell ref="I170:J170"/>
    <mergeCell ref="G154:I154"/>
    <mergeCell ref="M154:N155"/>
    <mergeCell ref="A167:M167"/>
    <mergeCell ref="M160:N160"/>
    <mergeCell ref="M161:N161"/>
    <mergeCell ref="M159:N159"/>
    <mergeCell ref="D154:F154"/>
    <mergeCell ref="A66:B66"/>
    <mergeCell ref="A153:M153"/>
    <mergeCell ref="C74:E74"/>
    <mergeCell ref="L74:N74"/>
    <mergeCell ref="K68:L68"/>
    <mergeCell ref="G66:H66"/>
    <mergeCell ref="A70:B70"/>
    <mergeCell ref="L81:N81"/>
    <mergeCell ref="F81:H81"/>
    <mergeCell ref="I86:K86"/>
    <mergeCell ref="K49:L49"/>
    <mergeCell ref="M49:N49"/>
    <mergeCell ref="I51:J51"/>
    <mergeCell ref="E51:H51"/>
    <mergeCell ref="E52:H52"/>
    <mergeCell ref="I53:J53"/>
    <mergeCell ref="M53:N53"/>
    <mergeCell ref="C60:D60"/>
    <mergeCell ref="E68:F68"/>
    <mergeCell ref="G68:H68"/>
    <mergeCell ref="A68:B68"/>
    <mergeCell ref="G65:H65"/>
    <mergeCell ref="E49:H49"/>
    <mergeCell ref="C55:D55"/>
    <mergeCell ref="E55:H55"/>
    <mergeCell ref="E53:H53"/>
    <mergeCell ref="E50:H50"/>
    <mergeCell ref="I57:J57"/>
    <mergeCell ref="M55:N55"/>
    <mergeCell ref="K65:L65"/>
    <mergeCell ref="M65:N65"/>
    <mergeCell ref="M66:N66"/>
    <mergeCell ref="A69:B69"/>
    <mergeCell ref="C69:D69"/>
    <mergeCell ref="E69:F69"/>
    <mergeCell ref="G69:H69"/>
    <mergeCell ref="A65:B65"/>
    <mergeCell ref="L86:N86"/>
    <mergeCell ref="L83:N83"/>
    <mergeCell ref="C86:E86"/>
    <mergeCell ref="K53:L53"/>
    <mergeCell ref="E66:F66"/>
    <mergeCell ref="K66:L66"/>
    <mergeCell ref="M60:N60"/>
    <mergeCell ref="I66:J66"/>
    <mergeCell ref="C82:E82"/>
    <mergeCell ref="C83:E83"/>
    <mergeCell ref="C88:E88"/>
    <mergeCell ref="F86:H86"/>
    <mergeCell ref="C85:E85"/>
    <mergeCell ref="F85:H85"/>
    <mergeCell ref="L88:N88"/>
    <mergeCell ref="L104:N104"/>
    <mergeCell ref="L91:N91"/>
    <mergeCell ref="C92:E92"/>
    <mergeCell ref="F92:H92"/>
    <mergeCell ref="I92:K92"/>
    <mergeCell ref="C84:E84"/>
    <mergeCell ref="F84:H84"/>
    <mergeCell ref="L84:N84"/>
    <mergeCell ref="I83:K85"/>
    <mergeCell ref="F99:H99"/>
    <mergeCell ref="L101:N101"/>
    <mergeCell ref="C91:E91"/>
    <mergeCell ref="C90:E90"/>
    <mergeCell ref="L89:N89"/>
    <mergeCell ref="I93:K93"/>
    <mergeCell ref="I90:K90"/>
    <mergeCell ref="L92:N92"/>
    <mergeCell ref="L90:N90"/>
    <mergeCell ref="I91:K91"/>
    <mergeCell ref="F94:H94"/>
    <mergeCell ref="I94:K94"/>
    <mergeCell ref="L95:N95"/>
    <mergeCell ref="I99:K103"/>
    <mergeCell ref="L100:N100"/>
    <mergeCell ref="C101:E101"/>
    <mergeCell ref="L103:N103"/>
    <mergeCell ref="F103:H103"/>
    <mergeCell ref="C95:E95"/>
    <mergeCell ref="L99:N99"/>
    <mergeCell ref="I97:K97"/>
    <mergeCell ref="F102:H102"/>
    <mergeCell ref="C126:E126"/>
    <mergeCell ref="F126:H126"/>
    <mergeCell ref="C122:N122"/>
    <mergeCell ref="C123:E123"/>
    <mergeCell ref="F123:H123"/>
    <mergeCell ref="I123:K123"/>
    <mergeCell ref="C124:E124"/>
    <mergeCell ref="F124:H124"/>
    <mergeCell ref="C125:E125"/>
    <mergeCell ref="F125:H125"/>
    <mergeCell ref="C104:E104"/>
    <mergeCell ref="F104:H104"/>
    <mergeCell ref="F93:H93"/>
    <mergeCell ref="C103:E103"/>
    <mergeCell ref="L93:N93"/>
    <mergeCell ref="L94:N94"/>
    <mergeCell ref="F101:H101"/>
    <mergeCell ref="C94:E94"/>
    <mergeCell ref="C96:N96"/>
    <mergeCell ref="C99:E99"/>
    <mergeCell ref="C127:E127"/>
    <mergeCell ref="F127:H127"/>
    <mergeCell ref="L127:N127"/>
    <mergeCell ref="C128:E128"/>
    <mergeCell ref="F128:H128"/>
    <mergeCell ref="L128:N128"/>
    <mergeCell ref="C129:E129"/>
    <mergeCell ref="F129:H129"/>
    <mergeCell ref="L129:N129"/>
    <mergeCell ref="C130:E130"/>
    <mergeCell ref="F130:H130"/>
    <mergeCell ref="L130:N130"/>
    <mergeCell ref="C131:E131"/>
    <mergeCell ref="F131:H131"/>
    <mergeCell ref="L131:N131"/>
    <mergeCell ref="C132:E132"/>
    <mergeCell ref="F132:H132"/>
    <mergeCell ref="L132:N132"/>
    <mergeCell ref="C133:E133"/>
    <mergeCell ref="F133:H133"/>
    <mergeCell ref="L133:N133"/>
    <mergeCell ref="C134:E134"/>
    <mergeCell ref="F134:H134"/>
    <mergeCell ref="I134:K134"/>
    <mergeCell ref="L134:N134"/>
    <mergeCell ref="C138:E138"/>
    <mergeCell ref="F138:H138"/>
    <mergeCell ref="L138:N138"/>
    <mergeCell ref="C135:E135"/>
    <mergeCell ref="F135:H135"/>
    <mergeCell ref="I135:K135"/>
    <mergeCell ref="L135:N135"/>
    <mergeCell ref="F139:H139"/>
    <mergeCell ref="I139:K139"/>
    <mergeCell ref="L139:N139"/>
    <mergeCell ref="C136:E136"/>
    <mergeCell ref="F136:H136"/>
    <mergeCell ref="L136:N136"/>
    <mergeCell ref="I136:K138"/>
    <mergeCell ref="C137:E137"/>
    <mergeCell ref="F137:H137"/>
    <mergeCell ref="L137:N137"/>
    <mergeCell ref="C140:E140"/>
    <mergeCell ref="F140:H140"/>
    <mergeCell ref="L140:N140"/>
    <mergeCell ref="E58:H58"/>
    <mergeCell ref="C59:D59"/>
    <mergeCell ref="E59:H59"/>
    <mergeCell ref="I59:J59"/>
    <mergeCell ref="K59:L59"/>
    <mergeCell ref="M59:N59"/>
    <mergeCell ref="C139:E139"/>
    <mergeCell ref="F142:H142"/>
    <mergeCell ref="I142:K142"/>
    <mergeCell ref="L142:N142"/>
    <mergeCell ref="C143:E143"/>
    <mergeCell ref="F143:H143"/>
    <mergeCell ref="I143:K143"/>
    <mergeCell ref="L143:N143"/>
    <mergeCell ref="F146:H146"/>
    <mergeCell ref="L146:N146"/>
    <mergeCell ref="C144:E144"/>
    <mergeCell ref="F144:H144"/>
    <mergeCell ref="L144:N144"/>
    <mergeCell ref="I144:K144"/>
    <mergeCell ref="I146:K146"/>
    <mergeCell ref="F148:H148"/>
    <mergeCell ref="L148:N148"/>
    <mergeCell ref="C145:E145"/>
    <mergeCell ref="F145:H145"/>
    <mergeCell ref="L145:N145"/>
    <mergeCell ref="C147:E147"/>
    <mergeCell ref="F147:H147"/>
    <mergeCell ref="I147:K147"/>
    <mergeCell ref="L147:N147"/>
    <mergeCell ref="C146:E146"/>
    <mergeCell ref="C150:E150"/>
    <mergeCell ref="I148:K148"/>
    <mergeCell ref="F150:H150"/>
    <mergeCell ref="L150:N150"/>
    <mergeCell ref="C149:E149"/>
    <mergeCell ref="F149:H149"/>
    <mergeCell ref="I149:K149"/>
    <mergeCell ref="L149:N149"/>
    <mergeCell ref="I150:K150"/>
    <mergeCell ref="C148:E148"/>
  </mergeCells>
  <printOptions horizontalCentered="1"/>
  <pageMargins left="0.1968503937007874" right="0.1968503937007874" top="0.35433070866141736" bottom="0.1968503937007874" header="0" footer="0"/>
  <pageSetup blackAndWhite="1" fitToHeight="6" horizontalDpi="600" verticalDpi="600" orientation="landscape" paperSize="9" scale="64" r:id="rId1"/>
  <rowBreaks count="5" manualBreakCount="5">
    <brk id="40" max="13" man="1"/>
    <brk id="71" max="13" man="1"/>
    <brk id="89" max="13" man="1"/>
    <brk id="111" max="13" man="1"/>
    <brk id="133" max="13" man="1"/>
  </rowBreaks>
</worksheet>
</file>

<file path=xl/worksheets/sheet2.xml><?xml version="1.0" encoding="utf-8"?>
<worksheet xmlns="http://schemas.openxmlformats.org/spreadsheetml/2006/main" xmlns:r="http://schemas.openxmlformats.org/officeDocument/2006/relationships">
  <dimension ref="A1:P95"/>
  <sheetViews>
    <sheetView tabSelected="1" zoomScale="60" zoomScaleNormal="60" zoomScaleSheetLayoutView="70" zoomScalePageLayoutView="0" workbookViewId="0" topLeftCell="A1">
      <selection activeCell="L21" sqref="L21"/>
    </sheetView>
  </sheetViews>
  <sheetFormatPr defaultColWidth="9.140625" defaultRowHeight="15"/>
  <cols>
    <col min="1" max="1" width="10.7109375" style="166" customWidth="1"/>
    <col min="2" max="2" width="43.421875" style="108" customWidth="1"/>
    <col min="3" max="3" width="41.8515625" style="108" customWidth="1"/>
    <col min="4" max="4" width="53.57421875" style="108" customWidth="1"/>
    <col min="5" max="5" width="17.7109375" style="108" customWidth="1"/>
    <col min="6" max="6" width="18.7109375" style="108" customWidth="1"/>
    <col min="7" max="7" width="19.140625" style="108" customWidth="1"/>
    <col min="8" max="8" width="16.140625" style="108" customWidth="1"/>
    <col min="9" max="9" width="18.8515625" style="108" customWidth="1"/>
    <col min="10" max="10" width="22.421875" style="108" customWidth="1"/>
    <col min="11" max="11" width="15.28125" style="108" customWidth="1"/>
    <col min="12" max="12" width="11.28125" style="108" customWidth="1"/>
    <col min="13" max="13" width="14.00390625" style="108" customWidth="1"/>
    <col min="14" max="14" width="11.28125" style="108" customWidth="1"/>
    <col min="15" max="15" width="11.57421875" style="108" customWidth="1"/>
    <col min="16" max="16384" width="9.140625" style="108" customWidth="1"/>
  </cols>
  <sheetData>
    <row r="1" spans="1:15" ht="18">
      <c r="A1" s="108"/>
      <c r="I1" s="109"/>
      <c r="J1" s="110" t="s">
        <v>0</v>
      </c>
      <c r="K1" s="111"/>
      <c r="L1" s="111"/>
      <c r="M1" s="111"/>
      <c r="N1" s="111"/>
      <c r="O1" s="111"/>
    </row>
    <row r="2" spans="1:15" ht="18">
      <c r="A2" s="108"/>
      <c r="I2" s="109"/>
      <c r="J2" s="110" t="s">
        <v>80</v>
      </c>
      <c r="K2" s="111"/>
      <c r="L2" s="111"/>
      <c r="M2" s="111"/>
      <c r="N2" s="111"/>
      <c r="O2" s="111"/>
    </row>
    <row r="3" spans="1:15" ht="18">
      <c r="A3" s="108"/>
      <c r="I3" s="109"/>
      <c r="J3" s="110"/>
      <c r="K3" s="111"/>
      <c r="L3" s="111"/>
      <c r="M3" s="111"/>
      <c r="N3" s="111"/>
      <c r="O3" s="111"/>
    </row>
    <row r="4" spans="1:15" ht="18">
      <c r="A4" s="108"/>
      <c r="I4" s="109"/>
      <c r="J4" s="112"/>
      <c r="K4" s="111"/>
      <c r="L4" s="111"/>
      <c r="M4" s="111"/>
      <c r="N4" s="111"/>
      <c r="O4" s="111"/>
    </row>
    <row r="5" ht="18">
      <c r="A5" s="113"/>
    </row>
    <row r="6" spans="1:14" s="110" customFormat="1" ht="22.5">
      <c r="A6" s="380" t="s">
        <v>56</v>
      </c>
      <c r="B6" s="380"/>
      <c r="C6" s="380"/>
      <c r="D6" s="380"/>
      <c r="E6" s="380"/>
      <c r="F6" s="380"/>
      <c r="G6" s="380"/>
      <c r="H6" s="380"/>
      <c r="I6" s="380"/>
      <c r="J6" s="380"/>
      <c r="K6" s="380"/>
      <c r="L6" s="380"/>
      <c r="M6" s="380"/>
      <c r="N6" s="114"/>
    </row>
    <row r="7" spans="1:14" s="110" customFormat="1" ht="20.25">
      <c r="A7" s="381" t="s">
        <v>227</v>
      </c>
      <c r="B7" s="381"/>
      <c r="C7" s="381"/>
      <c r="D7" s="381"/>
      <c r="E7" s="381"/>
      <c r="F7" s="381"/>
      <c r="G7" s="381"/>
      <c r="H7" s="381"/>
      <c r="I7" s="381"/>
      <c r="J7" s="381"/>
      <c r="K7" s="381"/>
      <c r="L7" s="381"/>
      <c r="M7" s="381"/>
      <c r="N7" s="115"/>
    </row>
    <row r="8" spans="1:13" s="110" customFormat="1" ht="18">
      <c r="A8" s="116"/>
      <c r="B8" s="116"/>
      <c r="C8" s="116"/>
      <c r="D8" s="116"/>
      <c r="E8" s="116"/>
      <c r="F8" s="116"/>
      <c r="G8" s="116"/>
      <c r="H8" s="116"/>
      <c r="I8" s="116"/>
      <c r="J8" s="116"/>
      <c r="K8" s="116"/>
      <c r="L8" s="116"/>
      <c r="M8" s="116"/>
    </row>
    <row r="9" spans="1:16" s="110" customFormat="1" ht="18">
      <c r="A9" s="113" t="s">
        <v>21</v>
      </c>
      <c r="B9" s="382" t="s">
        <v>225</v>
      </c>
      <c r="C9" s="382"/>
      <c r="D9" s="382"/>
      <c r="E9" s="382"/>
      <c r="F9" s="382"/>
      <c r="G9" s="382"/>
      <c r="H9" s="382"/>
      <c r="I9" s="382"/>
      <c r="J9" s="382"/>
      <c r="K9" s="382"/>
      <c r="L9" s="382"/>
      <c r="M9" s="382"/>
      <c r="N9" s="117"/>
      <c r="O9" s="117"/>
      <c r="P9" s="117"/>
    </row>
    <row r="10" spans="1:16" s="110" customFormat="1" ht="18">
      <c r="A10" s="113" t="s">
        <v>20</v>
      </c>
      <c r="B10" s="383" t="s">
        <v>49</v>
      </c>
      <c r="C10" s="383"/>
      <c r="D10" s="383"/>
      <c r="E10" s="383"/>
      <c r="F10" s="383"/>
      <c r="G10" s="383"/>
      <c r="H10" s="383"/>
      <c r="I10" s="383"/>
      <c r="J10" s="383"/>
      <c r="K10" s="383"/>
      <c r="L10" s="383"/>
      <c r="M10" s="383"/>
      <c r="N10" s="117"/>
      <c r="O10" s="117"/>
      <c r="P10" s="117"/>
    </row>
    <row r="11" spans="1:16" s="110" customFormat="1" ht="18">
      <c r="A11" s="113" t="s">
        <v>22</v>
      </c>
      <c r="B11" s="382" t="s">
        <v>226</v>
      </c>
      <c r="C11" s="382"/>
      <c r="D11" s="382"/>
      <c r="E11" s="382"/>
      <c r="F11" s="382"/>
      <c r="G11" s="382"/>
      <c r="H11" s="382"/>
      <c r="I11" s="382"/>
      <c r="J11" s="382"/>
      <c r="K11" s="382"/>
      <c r="L11" s="382"/>
      <c r="M11" s="382"/>
      <c r="N11" s="117"/>
      <c r="O11" s="117"/>
      <c r="P11" s="117"/>
    </row>
    <row r="12" spans="1:16" s="110" customFormat="1" ht="18">
      <c r="A12" s="113" t="s">
        <v>20</v>
      </c>
      <c r="B12" s="383" t="s">
        <v>50</v>
      </c>
      <c r="C12" s="383"/>
      <c r="D12" s="383"/>
      <c r="E12" s="383"/>
      <c r="F12" s="383"/>
      <c r="G12" s="383"/>
      <c r="H12" s="383"/>
      <c r="I12" s="383"/>
      <c r="J12" s="383"/>
      <c r="K12" s="383"/>
      <c r="L12" s="383"/>
      <c r="M12" s="383"/>
      <c r="N12" s="117"/>
      <c r="O12" s="117"/>
      <c r="P12" s="117"/>
    </row>
    <row r="13" spans="1:16" s="120" customFormat="1" ht="18.75" customHeight="1">
      <c r="A13" s="118" t="s">
        <v>23</v>
      </c>
      <c r="B13" s="384" t="s">
        <v>239</v>
      </c>
      <c r="C13" s="385"/>
      <c r="D13" s="385"/>
      <c r="E13" s="385"/>
      <c r="F13" s="385"/>
      <c r="G13" s="385"/>
      <c r="H13" s="385"/>
      <c r="I13" s="385"/>
      <c r="J13" s="385"/>
      <c r="K13" s="385"/>
      <c r="L13" s="385"/>
      <c r="M13" s="385"/>
      <c r="N13" s="117"/>
      <c r="O13" s="119"/>
      <c r="P13" s="119"/>
    </row>
    <row r="14" spans="1:16" s="120" customFormat="1" ht="21.75" customHeight="1">
      <c r="A14" s="118"/>
      <c r="B14" s="383" t="s">
        <v>164</v>
      </c>
      <c r="C14" s="383"/>
      <c r="D14" s="383"/>
      <c r="E14" s="383"/>
      <c r="F14" s="383"/>
      <c r="G14" s="383"/>
      <c r="H14" s="383"/>
      <c r="I14" s="383"/>
      <c r="J14" s="383"/>
      <c r="K14" s="383"/>
      <c r="L14" s="383"/>
      <c r="M14" s="383"/>
      <c r="N14" s="117"/>
      <c r="O14" s="121"/>
      <c r="P14" s="121"/>
    </row>
    <row r="15" spans="1:16" s="120" customFormat="1" ht="21.75" customHeight="1">
      <c r="A15" s="118"/>
      <c r="B15" s="386" t="s">
        <v>165</v>
      </c>
      <c r="C15" s="386"/>
      <c r="D15" s="386"/>
      <c r="E15" s="386"/>
      <c r="F15" s="386"/>
      <c r="G15" s="386"/>
      <c r="H15" s="386"/>
      <c r="I15" s="386"/>
      <c r="J15" s="386"/>
      <c r="K15" s="386"/>
      <c r="L15" s="386"/>
      <c r="M15" s="386"/>
      <c r="N15" s="117"/>
      <c r="O15" s="121"/>
      <c r="P15" s="121"/>
    </row>
    <row r="16" spans="1:2" s="110" customFormat="1" ht="18">
      <c r="A16" s="113" t="s">
        <v>26</v>
      </c>
      <c r="B16" s="110" t="s">
        <v>57</v>
      </c>
    </row>
    <row r="17" spans="1:10" s="110" customFormat="1" ht="18">
      <c r="A17" s="113"/>
      <c r="J17" s="52" t="s">
        <v>39</v>
      </c>
    </row>
    <row r="18" spans="1:10" s="110" customFormat="1" ht="18">
      <c r="A18" s="113"/>
      <c r="B18" s="387" t="s">
        <v>58</v>
      </c>
      <c r="C18" s="387"/>
      <c r="D18" s="387"/>
      <c r="E18" s="387" t="s">
        <v>59</v>
      </c>
      <c r="F18" s="387"/>
      <c r="G18" s="387"/>
      <c r="H18" s="387" t="s">
        <v>60</v>
      </c>
      <c r="I18" s="387"/>
      <c r="J18" s="387"/>
    </row>
    <row r="19" spans="1:10" s="110" customFormat="1" ht="18">
      <c r="A19" s="113"/>
      <c r="B19" s="123" t="s">
        <v>15</v>
      </c>
      <c r="C19" s="123" t="s">
        <v>16</v>
      </c>
      <c r="D19" s="123" t="s">
        <v>5</v>
      </c>
      <c r="E19" s="123" t="s">
        <v>15</v>
      </c>
      <c r="F19" s="123" t="s">
        <v>16</v>
      </c>
      <c r="G19" s="123" t="s">
        <v>5</v>
      </c>
      <c r="H19" s="123" t="s">
        <v>15</v>
      </c>
      <c r="I19" s="123" t="s">
        <v>16</v>
      </c>
      <c r="J19" s="123" t="s">
        <v>5</v>
      </c>
    </row>
    <row r="20" spans="1:10" s="110" customFormat="1" ht="18">
      <c r="A20" s="113"/>
      <c r="B20" s="123">
        <v>1</v>
      </c>
      <c r="C20" s="123">
        <v>2</v>
      </c>
      <c r="D20" s="123">
        <v>3</v>
      </c>
      <c r="E20" s="123">
        <v>4</v>
      </c>
      <c r="F20" s="123">
        <v>5</v>
      </c>
      <c r="G20" s="123">
        <v>6</v>
      </c>
      <c r="H20" s="123">
        <v>7</v>
      </c>
      <c r="I20" s="123">
        <v>8</v>
      </c>
      <c r="J20" s="123">
        <v>9</v>
      </c>
    </row>
    <row r="21" spans="1:10" s="110" customFormat="1" ht="18">
      <c r="A21" s="113"/>
      <c r="B21" s="167">
        <v>0</v>
      </c>
      <c r="C21" s="167">
        <v>74</v>
      </c>
      <c r="D21" s="167">
        <f>B21+C21</f>
        <v>74</v>
      </c>
      <c r="E21" s="167">
        <v>0</v>
      </c>
      <c r="F21" s="168">
        <v>72.9</v>
      </c>
      <c r="G21" s="167">
        <f>E21+F21</f>
        <v>72.9</v>
      </c>
      <c r="H21" s="167">
        <v>0</v>
      </c>
      <c r="I21" s="167">
        <f>F21-C21</f>
        <v>-1.0999999999999943</v>
      </c>
      <c r="J21" s="167">
        <f>H21+I21</f>
        <v>-1.0999999999999943</v>
      </c>
    </row>
    <row r="22" s="110" customFormat="1" ht="18">
      <c r="A22" s="113"/>
    </row>
    <row r="23" spans="1:16" s="110" customFormat="1" ht="18">
      <c r="A23" s="118" t="s">
        <v>27</v>
      </c>
      <c r="B23" s="321" t="s">
        <v>71</v>
      </c>
      <c r="C23" s="321"/>
      <c r="D23" s="321"/>
      <c r="E23" s="321"/>
      <c r="F23" s="321"/>
      <c r="G23" s="321"/>
      <c r="H23" s="321"/>
      <c r="I23" s="321"/>
      <c r="J23" s="321"/>
      <c r="K23" s="321"/>
      <c r="L23" s="321"/>
      <c r="M23" s="321"/>
      <c r="N23" s="321"/>
      <c r="O23" s="321"/>
      <c r="P23" s="321"/>
    </row>
    <row r="24" spans="1:16" s="110" customFormat="1" ht="18">
      <c r="A24" s="118"/>
      <c r="B24" s="107"/>
      <c r="C24" s="107"/>
      <c r="D24" s="107"/>
      <c r="E24" s="107"/>
      <c r="F24" s="107"/>
      <c r="G24" s="107"/>
      <c r="H24" s="107"/>
      <c r="I24" s="107"/>
      <c r="J24" s="107"/>
      <c r="K24" s="107"/>
      <c r="L24" s="107"/>
      <c r="M24" s="107"/>
      <c r="N24" s="107"/>
      <c r="O24" s="52" t="s">
        <v>39</v>
      </c>
      <c r="P24" s="107"/>
    </row>
    <row r="25" spans="1:16" s="125" customFormat="1" ht="51.75" customHeight="1">
      <c r="A25" s="388" t="s">
        <v>3</v>
      </c>
      <c r="B25" s="389" t="s">
        <v>151</v>
      </c>
      <c r="C25" s="390" t="s">
        <v>85</v>
      </c>
      <c r="D25" s="392" t="s">
        <v>152</v>
      </c>
      <c r="E25" s="394" t="s">
        <v>153</v>
      </c>
      <c r="F25" s="395"/>
      <c r="G25" s="396"/>
      <c r="H25" s="394" t="s">
        <v>154</v>
      </c>
      <c r="I25" s="395"/>
      <c r="J25" s="396"/>
      <c r="K25" s="394" t="s">
        <v>60</v>
      </c>
      <c r="L25" s="395"/>
      <c r="M25" s="396"/>
      <c r="N25" s="388" t="s">
        <v>155</v>
      </c>
      <c r="O25" s="388"/>
      <c r="P25" s="388"/>
    </row>
    <row r="26" spans="1:16" s="125" customFormat="1" ht="30.75">
      <c r="A26" s="388"/>
      <c r="B26" s="389"/>
      <c r="C26" s="391"/>
      <c r="D26" s="393"/>
      <c r="E26" s="124" t="s">
        <v>15</v>
      </c>
      <c r="F26" s="124" t="s">
        <v>16</v>
      </c>
      <c r="G26" s="124" t="s">
        <v>5</v>
      </c>
      <c r="H26" s="124" t="s">
        <v>15</v>
      </c>
      <c r="I26" s="124" t="s">
        <v>16</v>
      </c>
      <c r="J26" s="124" t="s">
        <v>5</v>
      </c>
      <c r="K26" s="124" t="s">
        <v>15</v>
      </c>
      <c r="L26" s="124" t="s">
        <v>16</v>
      </c>
      <c r="M26" s="124" t="s">
        <v>5</v>
      </c>
      <c r="N26" s="388"/>
      <c r="O26" s="388"/>
      <c r="P26" s="388"/>
    </row>
    <row r="27" spans="1:16" s="127" customFormat="1" ht="18" customHeight="1">
      <c r="A27" s="124">
        <v>1</v>
      </c>
      <c r="B27" s="124">
        <v>2</v>
      </c>
      <c r="C27" s="126">
        <v>3</v>
      </c>
      <c r="D27" s="126">
        <v>4</v>
      </c>
      <c r="E27" s="122">
        <v>5</v>
      </c>
      <c r="F27" s="122">
        <v>6</v>
      </c>
      <c r="G27" s="122">
        <v>7</v>
      </c>
      <c r="H27" s="122">
        <v>8</v>
      </c>
      <c r="I27" s="122">
        <v>9</v>
      </c>
      <c r="J27" s="122">
        <v>10</v>
      </c>
      <c r="K27" s="122">
        <v>11</v>
      </c>
      <c r="L27" s="122">
        <v>12</v>
      </c>
      <c r="M27" s="122">
        <v>13</v>
      </c>
      <c r="N27" s="387">
        <v>14</v>
      </c>
      <c r="O27" s="387"/>
      <c r="P27" s="387"/>
    </row>
    <row r="28" spans="1:16" s="110" customFormat="1" ht="18">
      <c r="A28" s="128"/>
      <c r="B28" s="129"/>
      <c r="C28" s="130"/>
      <c r="D28" s="169" t="s">
        <v>142</v>
      </c>
      <c r="E28" s="132"/>
      <c r="F28" s="132"/>
      <c r="G28" s="132"/>
      <c r="H28" s="132"/>
      <c r="I28" s="132"/>
      <c r="J28" s="132"/>
      <c r="K28" s="132"/>
      <c r="L28" s="132"/>
      <c r="M28" s="132"/>
      <c r="N28" s="397"/>
      <c r="O28" s="397"/>
      <c r="P28" s="397"/>
    </row>
    <row r="29" spans="1:16" s="110" customFormat="1" ht="45" customHeight="1">
      <c r="A29" s="128"/>
      <c r="B29" s="129" t="s">
        <v>240</v>
      </c>
      <c r="C29" s="130" t="s">
        <v>241</v>
      </c>
      <c r="D29" s="106" t="s">
        <v>242</v>
      </c>
      <c r="E29" s="167">
        <v>0</v>
      </c>
      <c r="F29" s="167">
        <v>74</v>
      </c>
      <c r="G29" s="167">
        <f>E29+F29</f>
        <v>74</v>
      </c>
      <c r="H29" s="167">
        <v>0</v>
      </c>
      <c r="I29" s="167">
        <v>72.9</v>
      </c>
      <c r="J29" s="167">
        <f>H29+I29</f>
        <v>72.9</v>
      </c>
      <c r="K29" s="167">
        <f>H29-E29</f>
        <v>0</v>
      </c>
      <c r="L29" s="167">
        <f>I29-F29</f>
        <v>-1.0999999999999943</v>
      </c>
      <c r="M29" s="167">
        <f>K29+L29</f>
        <v>-1.0999999999999943</v>
      </c>
      <c r="N29" s="398" t="s">
        <v>243</v>
      </c>
      <c r="O29" s="398"/>
      <c r="P29" s="398"/>
    </row>
    <row r="30" spans="1:16" s="110" customFormat="1" ht="18">
      <c r="A30" s="128"/>
      <c r="B30" s="129"/>
      <c r="C30" s="130"/>
      <c r="D30" s="169" t="s">
        <v>228</v>
      </c>
      <c r="E30" s="133"/>
      <c r="F30" s="133"/>
      <c r="G30" s="133"/>
      <c r="H30" s="133"/>
      <c r="I30" s="133"/>
      <c r="J30" s="133"/>
      <c r="K30" s="133"/>
      <c r="L30" s="133"/>
      <c r="M30" s="133"/>
      <c r="N30" s="398"/>
      <c r="O30" s="398"/>
      <c r="P30" s="398"/>
    </row>
    <row r="31" spans="1:16" s="110" customFormat="1" ht="68.25" customHeight="1">
      <c r="A31" s="128"/>
      <c r="B31" s="129"/>
      <c r="C31" s="130"/>
      <c r="D31" s="106" t="s">
        <v>244</v>
      </c>
      <c r="E31" s="133"/>
      <c r="F31" s="133"/>
      <c r="G31" s="133" t="s">
        <v>234</v>
      </c>
      <c r="H31" s="133"/>
      <c r="I31" s="133"/>
      <c r="J31" s="133"/>
      <c r="K31" s="133"/>
      <c r="L31" s="133"/>
      <c r="M31" s="133"/>
      <c r="N31" s="398"/>
      <c r="O31" s="398"/>
      <c r="P31" s="398"/>
    </row>
    <row r="32" spans="1:16" s="110" customFormat="1" ht="23.25" customHeight="1">
      <c r="A32" s="128"/>
      <c r="B32" s="129"/>
      <c r="C32" s="130"/>
      <c r="D32" s="169" t="s">
        <v>74</v>
      </c>
      <c r="E32" s="132">
        <f>E29</f>
        <v>0</v>
      </c>
      <c r="F32" s="132">
        <f aca="true" t="shared" si="0" ref="F32:M32">F29</f>
        <v>74</v>
      </c>
      <c r="G32" s="132">
        <f t="shared" si="0"/>
        <v>74</v>
      </c>
      <c r="H32" s="132">
        <f t="shared" si="0"/>
        <v>0</v>
      </c>
      <c r="I32" s="132">
        <f t="shared" si="0"/>
        <v>72.9</v>
      </c>
      <c r="J32" s="132">
        <f t="shared" si="0"/>
        <v>72.9</v>
      </c>
      <c r="K32" s="132">
        <f t="shared" si="0"/>
        <v>0</v>
      </c>
      <c r="L32" s="132">
        <f t="shared" si="0"/>
        <v>-1.0999999999999943</v>
      </c>
      <c r="M32" s="132">
        <f t="shared" si="0"/>
        <v>-1.0999999999999943</v>
      </c>
      <c r="N32" s="399"/>
      <c r="O32" s="400"/>
      <c r="P32" s="401"/>
    </row>
    <row r="33" spans="1:16" s="110" customFormat="1" ht="18">
      <c r="A33" s="113"/>
      <c r="F33" s="116"/>
      <c r="G33" s="116"/>
      <c r="H33" s="116"/>
      <c r="I33" s="116"/>
      <c r="J33" s="116"/>
      <c r="K33" s="116"/>
      <c r="L33" s="116"/>
      <c r="M33" s="116"/>
      <c r="N33" s="116"/>
      <c r="O33" s="116"/>
      <c r="P33" s="116"/>
    </row>
    <row r="34" spans="1:14" s="110" customFormat="1" ht="18">
      <c r="A34" s="118" t="s">
        <v>28</v>
      </c>
      <c r="B34" s="402" t="s">
        <v>156</v>
      </c>
      <c r="C34" s="402"/>
      <c r="D34" s="402"/>
      <c r="E34" s="402"/>
      <c r="F34" s="402"/>
      <c r="G34" s="402"/>
      <c r="H34" s="402"/>
      <c r="I34" s="402"/>
      <c r="J34" s="402"/>
      <c r="K34" s="402"/>
      <c r="L34" s="135"/>
      <c r="M34" s="135"/>
      <c r="N34" s="135"/>
    </row>
    <row r="35" spans="1:14" s="110" customFormat="1" ht="18">
      <c r="A35" s="118"/>
      <c r="B35" s="134"/>
      <c r="C35" s="134"/>
      <c r="D35" s="134"/>
      <c r="E35" s="134"/>
      <c r="F35" s="134"/>
      <c r="G35" s="134"/>
      <c r="H35" s="134"/>
      <c r="I35" s="134"/>
      <c r="J35" s="134"/>
      <c r="K35" s="52" t="s">
        <v>39</v>
      </c>
      <c r="L35" s="135"/>
      <c r="M35" s="135"/>
      <c r="N35" s="135"/>
    </row>
    <row r="36" spans="1:14" s="110" customFormat="1" ht="18">
      <c r="A36" s="118"/>
      <c r="B36" s="392" t="s">
        <v>91</v>
      </c>
      <c r="C36" s="403" t="s">
        <v>61</v>
      </c>
      <c r="D36" s="403"/>
      <c r="E36" s="403"/>
      <c r="F36" s="403" t="s">
        <v>72</v>
      </c>
      <c r="G36" s="403"/>
      <c r="H36" s="403"/>
      <c r="I36" s="404" t="s">
        <v>60</v>
      </c>
      <c r="J36" s="404"/>
      <c r="K36" s="404"/>
      <c r="L36" s="405" t="s">
        <v>155</v>
      </c>
      <c r="M36" s="405"/>
      <c r="N36" s="405"/>
    </row>
    <row r="37" spans="1:14" s="110" customFormat="1" ht="18">
      <c r="A37" s="118"/>
      <c r="B37" s="393"/>
      <c r="C37" s="123" t="s">
        <v>15</v>
      </c>
      <c r="D37" s="123" t="s">
        <v>16</v>
      </c>
      <c r="E37" s="123" t="s">
        <v>5</v>
      </c>
      <c r="F37" s="123" t="s">
        <v>15</v>
      </c>
      <c r="G37" s="123" t="s">
        <v>16</v>
      </c>
      <c r="H37" s="123" t="s">
        <v>5</v>
      </c>
      <c r="I37" s="123" t="s">
        <v>15</v>
      </c>
      <c r="J37" s="123" t="s">
        <v>16</v>
      </c>
      <c r="K37" s="123" t="s">
        <v>5</v>
      </c>
      <c r="L37" s="405"/>
      <c r="M37" s="405"/>
      <c r="N37" s="405"/>
    </row>
    <row r="38" spans="1:14" s="110" customFormat="1" ht="18">
      <c r="A38" s="118"/>
      <c r="B38" s="136">
        <v>1</v>
      </c>
      <c r="C38" s="137">
        <v>2</v>
      </c>
      <c r="D38" s="137">
        <v>3</v>
      </c>
      <c r="E38" s="137">
        <v>4</v>
      </c>
      <c r="F38" s="137">
        <v>5</v>
      </c>
      <c r="G38" s="137">
        <v>6</v>
      </c>
      <c r="H38" s="137">
        <v>7</v>
      </c>
      <c r="I38" s="137">
        <v>8</v>
      </c>
      <c r="J38" s="137">
        <v>9</v>
      </c>
      <c r="K38" s="137">
        <v>10</v>
      </c>
      <c r="L38" s="387">
        <v>11</v>
      </c>
      <c r="M38" s="387"/>
      <c r="N38" s="387"/>
    </row>
    <row r="39" spans="1:14" s="110" customFormat="1" ht="45" customHeight="1">
      <c r="A39" s="118"/>
      <c r="B39" s="138" t="s">
        <v>245</v>
      </c>
      <c r="C39" s="132">
        <v>0</v>
      </c>
      <c r="D39" s="132">
        <v>74</v>
      </c>
      <c r="E39" s="132">
        <f>C39+D39</f>
        <v>74</v>
      </c>
      <c r="F39" s="132">
        <v>0</v>
      </c>
      <c r="G39" s="132">
        <v>72.9</v>
      </c>
      <c r="H39" s="132">
        <f>F39+G39</f>
        <v>72.9</v>
      </c>
      <c r="I39" s="132">
        <f>F39-C39</f>
        <v>0</v>
      </c>
      <c r="J39" s="132">
        <f>G39-D39</f>
        <v>-1.0999999999999943</v>
      </c>
      <c r="K39" s="132">
        <f>I39+J39</f>
        <v>-1.0999999999999943</v>
      </c>
      <c r="L39" s="398" t="s">
        <v>243</v>
      </c>
      <c r="M39" s="398"/>
      <c r="N39" s="398"/>
    </row>
    <row r="40" spans="1:14" s="110" customFormat="1" ht="41.25">
      <c r="A40" s="118"/>
      <c r="B40" s="138" t="s">
        <v>235</v>
      </c>
      <c r="C40" s="132">
        <v>0</v>
      </c>
      <c r="D40" s="132">
        <v>74</v>
      </c>
      <c r="E40" s="132">
        <f>D40+C40</f>
        <v>74</v>
      </c>
      <c r="F40" s="132">
        <v>2</v>
      </c>
      <c r="G40" s="132">
        <v>72.9</v>
      </c>
      <c r="H40" s="132">
        <f>G40+F40</f>
        <v>74.9</v>
      </c>
      <c r="I40" s="132">
        <v>0</v>
      </c>
      <c r="J40" s="132">
        <f>G40-D40</f>
        <v>-1.0999999999999943</v>
      </c>
      <c r="K40" s="132">
        <f>J40+I40</f>
        <v>-1.0999999999999943</v>
      </c>
      <c r="L40" s="398" t="s">
        <v>243</v>
      </c>
      <c r="M40" s="398"/>
      <c r="N40" s="398"/>
    </row>
    <row r="41" spans="1:14" s="110" customFormat="1" ht="18">
      <c r="A41" s="118"/>
      <c r="B41" s="138"/>
      <c r="C41" s="139">
        <v>0</v>
      </c>
      <c r="D41" s="139">
        <v>0</v>
      </c>
      <c r="E41" s="139">
        <v>0</v>
      </c>
      <c r="F41" s="139">
        <v>0</v>
      </c>
      <c r="G41" s="139">
        <v>0</v>
      </c>
      <c r="H41" s="139">
        <v>0</v>
      </c>
      <c r="I41" s="139">
        <f>C41-F41</f>
        <v>0</v>
      </c>
      <c r="J41" s="139">
        <v>0</v>
      </c>
      <c r="K41" s="139">
        <v>0</v>
      </c>
      <c r="L41" s="405" t="s">
        <v>47</v>
      </c>
      <c r="M41" s="405"/>
      <c r="N41" s="405"/>
    </row>
    <row r="42" spans="1:14" s="110" customFormat="1" ht="18">
      <c r="A42" s="118"/>
      <c r="B42" s="140" t="s">
        <v>42</v>
      </c>
      <c r="C42" s="139">
        <v>0</v>
      </c>
      <c r="D42" s="139">
        <v>0</v>
      </c>
      <c r="E42" s="139">
        <v>0</v>
      </c>
      <c r="F42" s="139">
        <v>0</v>
      </c>
      <c r="G42" s="139">
        <v>0</v>
      </c>
      <c r="H42" s="139">
        <v>0</v>
      </c>
      <c r="I42" s="139">
        <f>C42-F42</f>
        <v>0</v>
      </c>
      <c r="J42" s="139">
        <v>0</v>
      </c>
      <c r="K42" s="139">
        <f>I42+J42</f>
        <v>0</v>
      </c>
      <c r="L42" s="405" t="s">
        <v>47</v>
      </c>
      <c r="M42" s="405"/>
      <c r="N42" s="405"/>
    </row>
    <row r="43" spans="1:14" s="110" customFormat="1" ht="18">
      <c r="A43" s="118"/>
      <c r="B43" s="138" t="s">
        <v>74</v>
      </c>
      <c r="C43" s="175">
        <f>C40</f>
        <v>0</v>
      </c>
      <c r="D43" s="175">
        <f aca="true" t="shared" si="1" ref="D43:K43">D40</f>
        <v>74</v>
      </c>
      <c r="E43" s="175">
        <f t="shared" si="1"/>
        <v>74</v>
      </c>
      <c r="F43" s="175">
        <f t="shared" si="1"/>
        <v>2</v>
      </c>
      <c r="G43" s="175">
        <f t="shared" si="1"/>
        <v>72.9</v>
      </c>
      <c r="H43" s="175">
        <f t="shared" si="1"/>
        <v>74.9</v>
      </c>
      <c r="I43" s="175">
        <f t="shared" si="1"/>
        <v>0</v>
      </c>
      <c r="J43" s="175">
        <f t="shared" si="1"/>
        <v>-1.0999999999999943</v>
      </c>
      <c r="K43" s="175">
        <f t="shared" si="1"/>
        <v>-1.0999999999999943</v>
      </c>
      <c r="L43" s="405" t="s">
        <v>47</v>
      </c>
      <c r="M43" s="405"/>
      <c r="N43" s="405"/>
    </row>
    <row r="44" spans="1:14" s="110" customFormat="1" ht="18">
      <c r="A44" s="118"/>
      <c r="B44" s="141"/>
      <c r="C44" s="142"/>
      <c r="D44" s="142"/>
      <c r="E44" s="142"/>
      <c r="F44" s="142"/>
      <c r="G44" s="142"/>
      <c r="H44" s="142"/>
      <c r="I44" s="142"/>
      <c r="J44" s="142"/>
      <c r="K44" s="142"/>
      <c r="L44" s="135"/>
      <c r="M44" s="135"/>
      <c r="N44" s="135"/>
    </row>
    <row r="45" spans="1:2" s="110" customFormat="1" ht="18">
      <c r="A45" s="113" t="s">
        <v>29</v>
      </c>
      <c r="B45" s="110" t="s">
        <v>75</v>
      </c>
    </row>
    <row r="46" s="52" customFormat="1" ht="15">
      <c r="A46" s="143"/>
    </row>
    <row r="47" spans="1:12" s="52" customFormat="1" ht="53.25" customHeight="1">
      <c r="A47" s="124" t="s">
        <v>3</v>
      </c>
      <c r="B47" s="124" t="s">
        <v>63</v>
      </c>
      <c r="C47" s="124" t="s">
        <v>17</v>
      </c>
      <c r="D47" s="124" t="s">
        <v>18</v>
      </c>
      <c r="E47" s="394" t="s">
        <v>19</v>
      </c>
      <c r="F47" s="396"/>
      <c r="G47" s="394" t="s">
        <v>61</v>
      </c>
      <c r="H47" s="396"/>
      <c r="I47" s="394" t="s">
        <v>76</v>
      </c>
      <c r="J47" s="396"/>
      <c r="K47" s="406" t="s">
        <v>60</v>
      </c>
      <c r="L47" s="407"/>
    </row>
    <row r="48" spans="1:12" s="52" customFormat="1" ht="15.75" customHeight="1">
      <c r="A48" s="124">
        <v>1</v>
      </c>
      <c r="B48" s="124">
        <v>2</v>
      </c>
      <c r="C48" s="124">
        <v>3</v>
      </c>
      <c r="D48" s="124">
        <v>4</v>
      </c>
      <c r="E48" s="394">
        <v>5</v>
      </c>
      <c r="F48" s="396"/>
      <c r="G48" s="394">
        <v>6</v>
      </c>
      <c r="H48" s="396"/>
      <c r="I48" s="394">
        <v>7</v>
      </c>
      <c r="J48" s="396"/>
      <c r="K48" s="406">
        <v>8</v>
      </c>
      <c r="L48" s="407"/>
    </row>
    <row r="49" spans="1:12" s="52" customFormat="1" ht="15">
      <c r="A49" s="144"/>
      <c r="B49" s="129" t="s">
        <v>240</v>
      </c>
      <c r="C49" s="170" t="s">
        <v>142</v>
      </c>
      <c r="D49" s="105"/>
      <c r="E49" s="408"/>
      <c r="F49" s="409"/>
      <c r="G49" s="408"/>
      <c r="H49" s="409"/>
      <c r="I49" s="408"/>
      <c r="J49" s="409"/>
      <c r="K49" s="408"/>
      <c r="L49" s="409"/>
    </row>
    <row r="50" spans="1:12" s="52" customFormat="1" ht="90" customHeight="1">
      <c r="A50" s="144"/>
      <c r="B50" s="129"/>
      <c r="C50" s="131" t="s">
        <v>242</v>
      </c>
      <c r="D50" s="145" t="s">
        <v>246</v>
      </c>
      <c r="E50" s="410" t="s">
        <v>247</v>
      </c>
      <c r="F50" s="411"/>
      <c r="G50" s="412">
        <v>74001</v>
      </c>
      <c r="H50" s="413"/>
      <c r="I50" s="412">
        <v>72900</v>
      </c>
      <c r="J50" s="413"/>
      <c r="K50" s="204">
        <f>I50-G50</f>
        <v>-1101</v>
      </c>
      <c r="L50" s="206"/>
    </row>
    <row r="51" spans="1:12" s="52" customFormat="1" ht="15">
      <c r="A51" s="144"/>
      <c r="B51" s="105"/>
      <c r="C51" s="170" t="s">
        <v>228</v>
      </c>
      <c r="D51" s="124"/>
      <c r="E51" s="416"/>
      <c r="F51" s="416"/>
      <c r="G51" s="408"/>
      <c r="H51" s="409"/>
      <c r="I51" s="408"/>
      <c r="J51" s="409"/>
      <c r="K51" s="408"/>
      <c r="L51" s="409"/>
    </row>
    <row r="52" spans="1:12" s="52" customFormat="1" ht="87.75" customHeight="1">
      <c r="A52" s="172">
        <v>1</v>
      </c>
      <c r="B52" s="105"/>
      <c r="C52" s="131" t="s">
        <v>248</v>
      </c>
      <c r="D52" s="145" t="s">
        <v>246</v>
      </c>
      <c r="E52" s="410" t="s">
        <v>247</v>
      </c>
      <c r="F52" s="411"/>
      <c r="G52" s="412">
        <v>74001</v>
      </c>
      <c r="H52" s="413"/>
      <c r="I52" s="412">
        <v>72900</v>
      </c>
      <c r="J52" s="413"/>
      <c r="K52" s="204">
        <f>I52-G52</f>
        <v>-1101</v>
      </c>
      <c r="L52" s="206"/>
    </row>
    <row r="53" spans="1:12" s="52" customFormat="1" ht="15">
      <c r="A53" s="172"/>
      <c r="B53" s="105"/>
      <c r="C53" s="171" t="s">
        <v>6</v>
      </c>
      <c r="D53" s="105"/>
      <c r="E53" s="408"/>
      <c r="F53" s="409"/>
      <c r="G53" s="408"/>
      <c r="H53" s="409"/>
      <c r="I53" s="408"/>
      <c r="J53" s="409"/>
      <c r="K53" s="408"/>
      <c r="L53" s="409"/>
    </row>
    <row r="54" spans="1:12" s="52" customFormat="1" ht="15">
      <c r="A54" s="144"/>
      <c r="B54" s="81"/>
      <c r="C54" s="106" t="s">
        <v>249</v>
      </c>
      <c r="D54" s="82"/>
      <c r="E54" s="421"/>
      <c r="F54" s="422"/>
      <c r="G54" s="423"/>
      <c r="H54" s="424"/>
      <c r="I54" s="423"/>
      <c r="J54" s="424"/>
      <c r="K54" s="414">
        <f>I54-G54</f>
        <v>0</v>
      </c>
      <c r="L54" s="415"/>
    </row>
    <row r="55" spans="1:12" s="52" customFormat="1" ht="19.5" customHeight="1">
      <c r="A55" s="85"/>
      <c r="B55" s="86"/>
      <c r="C55" s="425" t="s">
        <v>250</v>
      </c>
      <c r="D55" s="426"/>
      <c r="E55" s="426"/>
      <c r="F55" s="426"/>
      <c r="G55" s="426"/>
      <c r="H55" s="426"/>
      <c r="I55" s="426"/>
      <c r="J55" s="426"/>
      <c r="K55" s="426"/>
      <c r="L55" s="427"/>
    </row>
    <row r="56" spans="1:12" s="52" customFormat="1" ht="15">
      <c r="A56" s="172">
        <v>2</v>
      </c>
      <c r="B56" s="105"/>
      <c r="C56" s="170" t="s">
        <v>7</v>
      </c>
      <c r="D56" s="83"/>
      <c r="E56" s="408"/>
      <c r="F56" s="409"/>
      <c r="G56" s="425"/>
      <c r="H56" s="427"/>
      <c r="I56" s="425"/>
      <c r="J56" s="427"/>
      <c r="K56" s="425"/>
      <c r="L56" s="427"/>
    </row>
    <row r="57" spans="1:12" s="52" customFormat="1" ht="18.75" customHeight="1">
      <c r="A57" s="144"/>
      <c r="B57" s="81"/>
      <c r="C57" s="106" t="s">
        <v>251</v>
      </c>
      <c r="D57" s="83" t="s">
        <v>236</v>
      </c>
      <c r="E57" s="425" t="s">
        <v>237</v>
      </c>
      <c r="F57" s="427"/>
      <c r="G57" s="417">
        <v>10</v>
      </c>
      <c r="H57" s="418"/>
      <c r="I57" s="417">
        <v>10</v>
      </c>
      <c r="J57" s="418"/>
      <c r="K57" s="419">
        <f>I57-G57</f>
        <v>0</v>
      </c>
      <c r="L57" s="420"/>
    </row>
    <row r="58" spans="1:12" s="52" customFormat="1" ht="15">
      <c r="A58" s="172">
        <v>3</v>
      </c>
      <c r="B58" s="106"/>
      <c r="C58" s="173" t="s">
        <v>8</v>
      </c>
      <c r="D58" s="106"/>
      <c r="E58" s="408"/>
      <c r="F58" s="409"/>
      <c r="G58" s="408"/>
      <c r="H58" s="409"/>
      <c r="I58" s="408"/>
      <c r="J58" s="409"/>
      <c r="K58" s="408"/>
      <c r="L58" s="409"/>
    </row>
    <row r="59" spans="1:12" s="52" customFormat="1" ht="46.5" customHeight="1">
      <c r="A59" s="172"/>
      <c r="B59" s="106"/>
      <c r="C59" s="176" t="s">
        <v>252</v>
      </c>
      <c r="D59" s="83" t="s">
        <v>246</v>
      </c>
      <c r="E59" s="225" t="s">
        <v>237</v>
      </c>
      <c r="F59" s="268"/>
      <c r="G59" s="412">
        <v>7400</v>
      </c>
      <c r="H59" s="413"/>
      <c r="I59" s="412">
        <v>7290</v>
      </c>
      <c r="J59" s="413"/>
      <c r="K59" s="412">
        <f>I59-G59</f>
        <v>-110</v>
      </c>
      <c r="L59" s="413"/>
    </row>
    <row r="60" spans="1:12" s="52" customFormat="1" ht="15">
      <c r="A60" s="172">
        <v>4</v>
      </c>
      <c r="B60" s="106"/>
      <c r="C60" s="173" t="s">
        <v>9</v>
      </c>
      <c r="D60" s="83"/>
      <c r="E60" s="425"/>
      <c r="F60" s="427"/>
      <c r="G60" s="425"/>
      <c r="H60" s="427"/>
      <c r="I60" s="425"/>
      <c r="J60" s="427"/>
      <c r="K60" s="425"/>
      <c r="L60" s="427"/>
    </row>
    <row r="61" spans="1:12" s="52" customFormat="1" ht="104.25" customHeight="1">
      <c r="A61" s="144"/>
      <c r="B61" s="81"/>
      <c r="C61" s="106" t="s">
        <v>253</v>
      </c>
      <c r="D61" s="83" t="s">
        <v>78</v>
      </c>
      <c r="E61" s="428" t="s">
        <v>238</v>
      </c>
      <c r="F61" s="429"/>
      <c r="G61" s="430">
        <v>100</v>
      </c>
      <c r="H61" s="431"/>
      <c r="I61" s="430">
        <v>100</v>
      </c>
      <c r="J61" s="431"/>
      <c r="K61" s="248">
        <f>I61-G61</f>
        <v>0</v>
      </c>
      <c r="L61" s="250"/>
    </row>
    <row r="62" spans="1:12" s="52" customFormat="1" ht="15">
      <c r="A62" s="84"/>
      <c r="B62" s="84"/>
      <c r="C62" s="432" t="s">
        <v>254</v>
      </c>
      <c r="D62" s="433"/>
      <c r="E62" s="433"/>
      <c r="F62" s="433"/>
      <c r="G62" s="433"/>
      <c r="H62" s="433"/>
      <c r="I62" s="433"/>
      <c r="J62" s="433"/>
      <c r="K62" s="433"/>
      <c r="L62" s="434"/>
    </row>
    <row r="63" spans="1:12" s="52" customFormat="1" ht="18.75" customHeight="1">
      <c r="A63" s="435" t="s">
        <v>229</v>
      </c>
      <c r="B63" s="435"/>
      <c r="C63" s="435"/>
      <c r="D63" s="435"/>
      <c r="E63" s="435"/>
      <c r="F63" s="435"/>
      <c r="G63" s="435"/>
      <c r="H63" s="435"/>
      <c r="I63" s="435"/>
      <c r="J63" s="435"/>
      <c r="K63" s="435"/>
      <c r="L63" s="435"/>
    </row>
    <row r="64" spans="1:12" s="52" customFormat="1" ht="66.75" customHeight="1">
      <c r="A64" s="436" t="s">
        <v>255</v>
      </c>
      <c r="B64" s="437"/>
      <c r="C64" s="437"/>
      <c r="D64" s="437"/>
      <c r="E64" s="437"/>
      <c r="F64" s="437"/>
      <c r="G64" s="437"/>
      <c r="H64" s="437"/>
      <c r="I64" s="437"/>
      <c r="J64" s="437"/>
      <c r="K64" s="437"/>
      <c r="L64" s="438"/>
    </row>
    <row r="65" s="52" customFormat="1" ht="16.5" customHeight="1">
      <c r="A65" s="143"/>
    </row>
    <row r="66" spans="1:2" s="110" customFormat="1" ht="18">
      <c r="A66" s="113" t="s">
        <v>30</v>
      </c>
      <c r="B66" s="110" t="s">
        <v>157</v>
      </c>
    </row>
    <row r="67" spans="1:15" s="52" customFormat="1" ht="15">
      <c r="A67" s="439"/>
      <c r="B67" s="439"/>
      <c r="C67" s="439"/>
      <c r="D67" s="439"/>
      <c r="E67" s="439"/>
      <c r="F67" s="439"/>
      <c r="G67" s="439"/>
      <c r="H67" s="439"/>
      <c r="I67" s="439"/>
      <c r="J67" s="439"/>
      <c r="K67" s="439"/>
      <c r="L67" s="439"/>
      <c r="M67" s="439"/>
      <c r="O67" s="52" t="s">
        <v>4</v>
      </c>
    </row>
    <row r="68" spans="1:15" s="146" customFormat="1" ht="12.75" customHeight="1">
      <c r="A68" s="440" t="s">
        <v>10</v>
      </c>
      <c r="B68" s="441" t="s">
        <v>11</v>
      </c>
      <c r="C68" s="441" t="s">
        <v>63</v>
      </c>
      <c r="D68" s="443" t="s">
        <v>43</v>
      </c>
      <c r="E68" s="444"/>
      <c r="F68" s="445"/>
      <c r="G68" s="443" t="s">
        <v>158</v>
      </c>
      <c r="H68" s="444"/>
      <c r="I68" s="445"/>
      <c r="J68" s="443" t="s">
        <v>159</v>
      </c>
      <c r="K68" s="444"/>
      <c r="L68" s="445"/>
      <c r="M68" s="443" t="s">
        <v>160</v>
      </c>
      <c r="N68" s="444"/>
      <c r="O68" s="445"/>
    </row>
    <row r="69" spans="1:15" s="146" customFormat="1" ht="15.75" customHeight="1">
      <c r="A69" s="440"/>
      <c r="B69" s="442"/>
      <c r="C69" s="442"/>
      <c r="D69" s="446"/>
      <c r="E69" s="447"/>
      <c r="F69" s="448"/>
      <c r="G69" s="446"/>
      <c r="H69" s="447"/>
      <c r="I69" s="448"/>
      <c r="J69" s="446"/>
      <c r="K69" s="447"/>
      <c r="L69" s="448"/>
      <c r="M69" s="446"/>
      <c r="N69" s="447"/>
      <c r="O69" s="448"/>
    </row>
    <row r="70" spans="1:15" s="146" customFormat="1" ht="15" customHeight="1">
      <c r="A70" s="440"/>
      <c r="B70" s="442"/>
      <c r="C70" s="442"/>
      <c r="D70" s="147" t="s">
        <v>15</v>
      </c>
      <c r="E70" s="147" t="s">
        <v>16</v>
      </c>
      <c r="F70" s="148" t="s">
        <v>5</v>
      </c>
      <c r="G70" s="149" t="s">
        <v>15</v>
      </c>
      <c r="H70" s="149" t="s">
        <v>16</v>
      </c>
      <c r="I70" s="150" t="s">
        <v>5</v>
      </c>
      <c r="J70" s="149" t="s">
        <v>15</v>
      </c>
      <c r="K70" s="149" t="s">
        <v>16</v>
      </c>
      <c r="L70" s="150" t="s">
        <v>5</v>
      </c>
      <c r="M70" s="149" t="s">
        <v>15</v>
      </c>
      <c r="N70" s="149" t="s">
        <v>16</v>
      </c>
      <c r="O70" s="150" t="s">
        <v>5</v>
      </c>
    </row>
    <row r="71" spans="1:15" s="153" customFormat="1" ht="12.75">
      <c r="A71" s="151">
        <v>1</v>
      </c>
      <c r="B71" s="151">
        <v>2</v>
      </c>
      <c r="C71" s="151">
        <v>3</v>
      </c>
      <c r="D71" s="151">
        <v>4</v>
      </c>
      <c r="E71" s="151">
        <v>5</v>
      </c>
      <c r="F71" s="151">
        <v>6</v>
      </c>
      <c r="G71" s="151">
        <v>7</v>
      </c>
      <c r="H71" s="151">
        <v>8</v>
      </c>
      <c r="I71" s="151">
        <v>9</v>
      </c>
      <c r="J71" s="151">
        <v>10</v>
      </c>
      <c r="K71" s="151">
        <v>11</v>
      </c>
      <c r="L71" s="151">
        <v>12</v>
      </c>
      <c r="M71" s="151">
        <v>13</v>
      </c>
      <c r="N71" s="152">
        <v>14</v>
      </c>
      <c r="O71" s="152">
        <v>15</v>
      </c>
    </row>
    <row r="72" spans="1:15" s="153" customFormat="1" ht="12.75">
      <c r="A72" s="151"/>
      <c r="B72" s="151" t="s">
        <v>68</v>
      </c>
      <c r="C72" s="151"/>
      <c r="D72" s="151"/>
      <c r="E72" s="151"/>
      <c r="F72" s="151"/>
      <c r="G72" s="151"/>
      <c r="H72" s="151"/>
      <c r="I72" s="151"/>
      <c r="J72" s="151"/>
      <c r="K72" s="151"/>
      <c r="L72" s="151"/>
      <c r="M72" s="154"/>
      <c r="N72" s="155"/>
      <c r="O72" s="152"/>
    </row>
    <row r="73" spans="1:15" s="146" customFormat="1" ht="12.75">
      <c r="A73" s="156"/>
      <c r="B73" s="157" t="s">
        <v>69</v>
      </c>
      <c r="C73" s="157"/>
      <c r="D73" s="151"/>
      <c r="E73" s="151"/>
      <c r="F73" s="151"/>
      <c r="G73" s="151"/>
      <c r="H73" s="151"/>
      <c r="I73" s="151"/>
      <c r="J73" s="151"/>
      <c r="K73" s="151"/>
      <c r="L73" s="151"/>
      <c r="M73" s="151"/>
      <c r="N73" s="151"/>
      <c r="O73" s="158"/>
    </row>
    <row r="74" spans="1:15" s="146" customFormat="1" ht="12.75">
      <c r="A74" s="156"/>
      <c r="B74" s="159" t="s">
        <v>256</v>
      </c>
      <c r="C74" s="159"/>
      <c r="D74" s="151"/>
      <c r="E74" s="151"/>
      <c r="F74" s="151"/>
      <c r="G74" s="151"/>
      <c r="H74" s="151"/>
      <c r="I74" s="151"/>
      <c r="J74" s="151"/>
      <c r="K74" s="151"/>
      <c r="L74" s="151"/>
      <c r="M74" s="151"/>
      <c r="N74" s="151"/>
      <c r="O74" s="158"/>
    </row>
    <row r="75" spans="1:15" s="146" customFormat="1" ht="61.5" customHeight="1">
      <c r="A75" s="160"/>
      <c r="B75" s="159" t="s">
        <v>257</v>
      </c>
      <c r="C75" s="159"/>
      <c r="D75" s="158"/>
      <c r="E75" s="158"/>
      <c r="F75" s="158"/>
      <c r="G75" s="158"/>
      <c r="H75" s="158"/>
      <c r="I75" s="158"/>
      <c r="J75" s="158"/>
      <c r="K75" s="158"/>
      <c r="L75" s="158"/>
      <c r="M75" s="158"/>
      <c r="N75" s="158"/>
      <c r="O75" s="158"/>
    </row>
    <row r="76" spans="1:15" s="146" customFormat="1" ht="38.25" customHeight="1">
      <c r="A76" s="160"/>
      <c r="B76" s="159" t="s">
        <v>258</v>
      </c>
      <c r="C76" s="159"/>
      <c r="D76" s="151"/>
      <c r="E76" s="151"/>
      <c r="F76" s="151"/>
      <c r="G76" s="151"/>
      <c r="H76" s="151"/>
      <c r="I76" s="151"/>
      <c r="J76" s="151"/>
      <c r="K76" s="151"/>
      <c r="L76" s="151"/>
      <c r="M76" s="151"/>
      <c r="N76" s="151"/>
      <c r="O76" s="158"/>
    </row>
    <row r="77" spans="1:15" s="146" customFormat="1" ht="16.5" customHeight="1">
      <c r="A77" s="160"/>
      <c r="B77" s="159" t="s">
        <v>44</v>
      </c>
      <c r="C77" s="159"/>
      <c r="D77" s="151"/>
      <c r="E77" s="151"/>
      <c r="F77" s="151"/>
      <c r="G77" s="151"/>
      <c r="H77" s="151"/>
      <c r="I77" s="151"/>
      <c r="J77" s="151"/>
      <c r="K77" s="151"/>
      <c r="L77" s="151"/>
      <c r="M77" s="151"/>
      <c r="N77" s="151"/>
      <c r="O77" s="158"/>
    </row>
    <row r="78" spans="1:15" s="146" customFormat="1" ht="23.25" customHeight="1">
      <c r="A78" s="160"/>
      <c r="B78" s="159" t="s">
        <v>259</v>
      </c>
      <c r="C78" s="159"/>
      <c r="D78" s="151" t="s">
        <v>46</v>
      </c>
      <c r="E78" s="151" t="s">
        <v>47</v>
      </c>
      <c r="F78" s="151" t="s">
        <v>47</v>
      </c>
      <c r="G78" s="151" t="s">
        <v>46</v>
      </c>
      <c r="H78" s="151" t="s">
        <v>47</v>
      </c>
      <c r="I78" s="151" t="s">
        <v>47</v>
      </c>
      <c r="J78" s="151" t="s">
        <v>46</v>
      </c>
      <c r="K78" s="151" t="s">
        <v>47</v>
      </c>
      <c r="L78" s="151" t="s">
        <v>47</v>
      </c>
      <c r="M78" s="151" t="s">
        <v>46</v>
      </c>
      <c r="N78" s="151" t="s">
        <v>47</v>
      </c>
      <c r="O78" s="158"/>
    </row>
    <row r="79" spans="1:15" s="146" customFormat="1" ht="70.5" customHeight="1">
      <c r="A79" s="160">
        <v>41054100</v>
      </c>
      <c r="B79" s="159" t="s">
        <v>260</v>
      </c>
      <c r="C79" s="159"/>
      <c r="D79" s="151"/>
      <c r="E79" s="151"/>
      <c r="F79" s="174"/>
      <c r="G79" s="174">
        <v>0</v>
      </c>
      <c r="H79" s="174">
        <v>71</v>
      </c>
      <c r="I79" s="174">
        <f>G79+H79</f>
        <v>71</v>
      </c>
      <c r="J79" s="174">
        <v>0</v>
      </c>
      <c r="K79" s="174">
        <v>70.8</v>
      </c>
      <c r="L79" s="174">
        <f>J79+K79</f>
        <v>70.8</v>
      </c>
      <c r="M79" s="174">
        <v>0</v>
      </c>
      <c r="N79" s="174">
        <v>0</v>
      </c>
      <c r="O79" s="178">
        <f>N79+M79</f>
        <v>0</v>
      </c>
    </row>
    <row r="80" spans="1:15" s="146" customFormat="1" ht="12.75">
      <c r="A80" s="160">
        <v>41040400</v>
      </c>
      <c r="B80" s="159" t="s">
        <v>261</v>
      </c>
      <c r="C80" s="179"/>
      <c r="D80" s="174" t="s">
        <v>47</v>
      </c>
      <c r="E80" s="174" t="s">
        <v>47</v>
      </c>
      <c r="F80" s="174" t="s">
        <v>47</v>
      </c>
      <c r="G80" s="174">
        <v>0</v>
      </c>
      <c r="H80" s="174">
        <v>3</v>
      </c>
      <c r="I80" s="174">
        <f>H80</f>
        <v>3</v>
      </c>
      <c r="J80" s="174">
        <v>0</v>
      </c>
      <c r="K80" s="174">
        <v>2.1</v>
      </c>
      <c r="L80" s="174">
        <f>J80+K80</f>
        <v>2.1</v>
      </c>
      <c r="M80" s="174">
        <v>0</v>
      </c>
      <c r="N80" s="174">
        <v>0</v>
      </c>
      <c r="O80" s="177">
        <f>M80+N80</f>
        <v>0</v>
      </c>
    </row>
    <row r="81" spans="1:15" s="146" customFormat="1" ht="15" customHeight="1">
      <c r="A81" s="160"/>
      <c r="B81" s="161"/>
      <c r="C81" s="449" t="s">
        <v>262</v>
      </c>
      <c r="D81" s="450"/>
      <c r="E81" s="450"/>
      <c r="F81" s="450"/>
      <c r="G81" s="450"/>
      <c r="H81" s="450"/>
      <c r="I81" s="450"/>
      <c r="J81" s="450"/>
      <c r="K81" s="450"/>
      <c r="L81" s="450"/>
      <c r="M81" s="450"/>
      <c r="N81" s="450"/>
      <c r="O81" s="451"/>
    </row>
    <row r="82" spans="1:15" s="146" customFormat="1" ht="12.75">
      <c r="A82" s="160"/>
      <c r="B82" s="157" t="s">
        <v>70</v>
      </c>
      <c r="C82" s="157"/>
      <c r="D82" s="151" t="s">
        <v>47</v>
      </c>
      <c r="E82" s="151" t="s">
        <v>47</v>
      </c>
      <c r="F82" s="151" t="s">
        <v>47</v>
      </c>
      <c r="G82" s="151" t="s">
        <v>47</v>
      </c>
      <c r="H82" s="151" t="s">
        <v>47</v>
      </c>
      <c r="I82" s="151" t="s">
        <v>47</v>
      </c>
      <c r="J82" s="151" t="s">
        <v>47</v>
      </c>
      <c r="K82" s="151" t="s">
        <v>47</v>
      </c>
      <c r="L82" s="151" t="s">
        <v>47</v>
      </c>
      <c r="M82" s="151" t="s">
        <v>47</v>
      </c>
      <c r="N82" s="151" t="s">
        <v>47</v>
      </c>
      <c r="O82" s="158"/>
    </row>
    <row r="83" spans="1:15" s="146" customFormat="1" ht="12.75">
      <c r="A83" s="160"/>
      <c r="B83" s="159" t="s">
        <v>42</v>
      </c>
      <c r="C83" s="159"/>
      <c r="D83" s="151" t="s">
        <v>47</v>
      </c>
      <c r="E83" s="151" t="s">
        <v>47</v>
      </c>
      <c r="F83" s="151" t="s">
        <v>47</v>
      </c>
      <c r="G83" s="151" t="s">
        <v>47</v>
      </c>
      <c r="H83" s="151" t="s">
        <v>47</v>
      </c>
      <c r="I83" s="151" t="s">
        <v>47</v>
      </c>
      <c r="J83" s="151" t="s">
        <v>47</v>
      </c>
      <c r="K83" s="151" t="s">
        <v>47</v>
      </c>
      <c r="L83" s="151" t="s">
        <v>47</v>
      </c>
      <c r="M83" s="151" t="s">
        <v>47</v>
      </c>
      <c r="N83" s="151" t="s">
        <v>47</v>
      </c>
      <c r="O83" s="158"/>
    </row>
    <row r="84" spans="1:15" s="146" customFormat="1" ht="12.75">
      <c r="A84" s="160"/>
      <c r="B84" s="159" t="s">
        <v>45</v>
      </c>
      <c r="C84" s="159"/>
      <c r="D84" s="151" t="s">
        <v>47</v>
      </c>
      <c r="E84" s="151" t="s">
        <v>47</v>
      </c>
      <c r="F84" s="151" t="s">
        <v>47</v>
      </c>
      <c r="G84" s="151" t="s">
        <v>47</v>
      </c>
      <c r="H84" s="151" t="s">
        <v>47</v>
      </c>
      <c r="I84" s="151" t="s">
        <v>47</v>
      </c>
      <c r="J84" s="151" t="s">
        <v>47</v>
      </c>
      <c r="K84" s="151" t="s">
        <v>47</v>
      </c>
      <c r="L84" s="151" t="s">
        <v>47</v>
      </c>
      <c r="M84" s="151" t="s">
        <v>47</v>
      </c>
      <c r="N84" s="151" t="s">
        <v>47</v>
      </c>
      <c r="O84" s="158"/>
    </row>
    <row r="86" spans="1:14" s="52" customFormat="1" ht="18">
      <c r="A86" s="162"/>
      <c r="B86" s="452" t="s">
        <v>161</v>
      </c>
      <c r="C86" s="452"/>
      <c r="D86" s="452"/>
      <c r="E86" s="452"/>
      <c r="F86" s="452"/>
      <c r="G86" s="452"/>
      <c r="H86" s="452"/>
      <c r="I86" s="452"/>
      <c r="J86" s="452"/>
      <c r="K86" s="452"/>
      <c r="L86" s="452"/>
      <c r="M86" s="452"/>
      <c r="N86" s="452"/>
    </row>
    <row r="87" spans="1:14" s="52" customFormat="1" ht="18">
      <c r="A87" s="162"/>
      <c r="B87" s="452" t="s">
        <v>162</v>
      </c>
      <c r="C87" s="452"/>
      <c r="D87" s="452"/>
      <c r="E87" s="452"/>
      <c r="F87" s="452"/>
      <c r="G87" s="452"/>
      <c r="H87" s="452"/>
      <c r="I87" s="452"/>
      <c r="J87" s="452"/>
      <c r="K87" s="452"/>
      <c r="L87" s="452"/>
      <c r="M87" s="452"/>
      <c r="N87" s="452"/>
    </row>
    <row r="88" spans="1:14" s="52" customFormat="1" ht="18">
      <c r="A88" s="162"/>
      <c r="B88" s="452" t="s">
        <v>163</v>
      </c>
      <c r="C88" s="452"/>
      <c r="D88" s="452"/>
      <c r="E88" s="452"/>
      <c r="F88" s="452"/>
      <c r="G88" s="452"/>
      <c r="H88" s="452"/>
      <c r="I88" s="452"/>
      <c r="J88" s="452"/>
      <c r="K88" s="452"/>
      <c r="L88" s="452"/>
      <c r="M88" s="452"/>
      <c r="N88" s="452"/>
    </row>
    <row r="89" spans="1:14" s="52" customFormat="1" ht="18">
      <c r="A89" s="162"/>
      <c r="B89" s="162"/>
      <c r="C89" s="162"/>
      <c r="D89" s="162"/>
      <c r="E89" s="162"/>
      <c r="F89" s="162"/>
      <c r="G89" s="162"/>
      <c r="H89" s="162"/>
      <c r="I89" s="162"/>
      <c r="J89" s="162"/>
      <c r="K89" s="162"/>
      <c r="L89" s="162"/>
      <c r="M89" s="162"/>
      <c r="N89" s="162"/>
    </row>
    <row r="90" spans="1:14" s="52" customFormat="1" ht="18">
      <c r="A90" s="162"/>
      <c r="B90" s="162"/>
      <c r="C90" s="162"/>
      <c r="D90" s="162"/>
      <c r="E90" s="162"/>
      <c r="F90" s="162"/>
      <c r="G90" s="162"/>
      <c r="H90" s="162"/>
      <c r="I90" s="162"/>
      <c r="J90" s="162"/>
      <c r="K90" s="162"/>
      <c r="L90" s="162"/>
      <c r="M90" s="162"/>
      <c r="N90" s="162"/>
    </row>
    <row r="91" spans="1:10" s="110" customFormat="1" ht="18">
      <c r="A91" s="453" t="s">
        <v>52</v>
      </c>
      <c r="B91" s="453"/>
      <c r="C91" s="453"/>
      <c r="D91" s="453"/>
      <c r="E91" s="453"/>
      <c r="G91" s="163"/>
      <c r="I91" s="454" t="s">
        <v>231</v>
      </c>
      <c r="J91" s="454"/>
    </row>
    <row r="92" spans="1:10" ht="18">
      <c r="A92" s="453" t="s">
        <v>230</v>
      </c>
      <c r="B92" s="453"/>
      <c r="C92" s="453"/>
      <c r="D92" s="453"/>
      <c r="G92" s="164" t="s">
        <v>31</v>
      </c>
      <c r="I92" s="455" t="s">
        <v>32</v>
      </c>
      <c r="J92" s="455"/>
    </row>
    <row r="93" spans="1:7" ht="18">
      <c r="A93" s="113"/>
      <c r="G93" s="111"/>
    </row>
    <row r="94" spans="1:10" ht="18">
      <c r="A94" s="453" t="s">
        <v>232</v>
      </c>
      <c r="B94" s="453"/>
      <c r="C94" s="453"/>
      <c r="D94" s="453"/>
      <c r="G94" s="165"/>
      <c r="I94" s="454" t="s">
        <v>233</v>
      </c>
      <c r="J94" s="454"/>
    </row>
    <row r="95" spans="1:10" ht="18">
      <c r="A95" s="453"/>
      <c r="B95" s="453"/>
      <c r="C95" s="453"/>
      <c r="D95" s="453"/>
      <c r="G95" s="164" t="s">
        <v>31</v>
      </c>
      <c r="I95" s="455" t="s">
        <v>32</v>
      </c>
      <c r="J95" s="455"/>
    </row>
  </sheetData>
  <sheetProtection/>
  <mergeCells count="119">
    <mergeCell ref="A92:D92"/>
    <mergeCell ref="I92:J92"/>
    <mergeCell ref="A94:D94"/>
    <mergeCell ref="I94:J94"/>
    <mergeCell ref="A95:D95"/>
    <mergeCell ref="I95:J95"/>
    <mergeCell ref="C81:O81"/>
    <mergeCell ref="B86:N86"/>
    <mergeCell ref="B87:N87"/>
    <mergeCell ref="B88:N88"/>
    <mergeCell ref="A91:E91"/>
    <mergeCell ref="I91:J91"/>
    <mergeCell ref="A64:L64"/>
    <mergeCell ref="A67:M67"/>
    <mergeCell ref="A68:A70"/>
    <mergeCell ref="B68:B70"/>
    <mergeCell ref="C68:C70"/>
    <mergeCell ref="D68:F69"/>
    <mergeCell ref="G68:I69"/>
    <mergeCell ref="J68:L69"/>
    <mergeCell ref="M68:O69"/>
    <mergeCell ref="E61:F61"/>
    <mergeCell ref="G61:H61"/>
    <mergeCell ref="I61:J61"/>
    <mergeCell ref="K61:L61"/>
    <mergeCell ref="C62:L62"/>
    <mergeCell ref="A63:L63"/>
    <mergeCell ref="E59:F59"/>
    <mergeCell ref="G59:H59"/>
    <mergeCell ref="I59:J59"/>
    <mergeCell ref="K59:L59"/>
    <mergeCell ref="E60:F60"/>
    <mergeCell ref="G60:H60"/>
    <mergeCell ref="I60:J60"/>
    <mergeCell ref="K60:L60"/>
    <mergeCell ref="E58:F58"/>
    <mergeCell ref="G58:H58"/>
    <mergeCell ref="I58:J58"/>
    <mergeCell ref="K58:L58"/>
    <mergeCell ref="C55:L55"/>
    <mergeCell ref="E56:F56"/>
    <mergeCell ref="G56:H56"/>
    <mergeCell ref="I56:J56"/>
    <mergeCell ref="K56:L56"/>
    <mergeCell ref="E57:F57"/>
    <mergeCell ref="G57:H57"/>
    <mergeCell ref="I57:J57"/>
    <mergeCell ref="K57:L57"/>
    <mergeCell ref="E53:F53"/>
    <mergeCell ref="G53:H53"/>
    <mergeCell ref="I53:J53"/>
    <mergeCell ref="K53:L53"/>
    <mergeCell ref="E54:F54"/>
    <mergeCell ref="G54:H54"/>
    <mergeCell ref="I54:J54"/>
    <mergeCell ref="K54:L54"/>
    <mergeCell ref="E51:F51"/>
    <mergeCell ref="G51:H51"/>
    <mergeCell ref="I51:J51"/>
    <mergeCell ref="K51:L51"/>
    <mergeCell ref="E52:F52"/>
    <mergeCell ref="G52:H52"/>
    <mergeCell ref="I52:J52"/>
    <mergeCell ref="K52:L52"/>
    <mergeCell ref="E49:F49"/>
    <mergeCell ref="G49:H49"/>
    <mergeCell ref="I49:J49"/>
    <mergeCell ref="K49:L49"/>
    <mergeCell ref="E50:F50"/>
    <mergeCell ref="G50:H50"/>
    <mergeCell ref="I50:J50"/>
    <mergeCell ref="K50:L50"/>
    <mergeCell ref="E47:F47"/>
    <mergeCell ref="G47:H47"/>
    <mergeCell ref="I47:J47"/>
    <mergeCell ref="K47:L47"/>
    <mergeCell ref="E48:F48"/>
    <mergeCell ref="G48:H48"/>
    <mergeCell ref="I48:J48"/>
    <mergeCell ref="K48:L48"/>
    <mergeCell ref="L38:N38"/>
    <mergeCell ref="L39:N39"/>
    <mergeCell ref="L40:N40"/>
    <mergeCell ref="L41:N41"/>
    <mergeCell ref="L42:N42"/>
    <mergeCell ref="L43:N43"/>
    <mergeCell ref="B34:K34"/>
    <mergeCell ref="B36:B37"/>
    <mergeCell ref="C36:E36"/>
    <mergeCell ref="F36:H36"/>
    <mergeCell ref="I36:K36"/>
    <mergeCell ref="L36:N37"/>
    <mergeCell ref="N27:P27"/>
    <mergeCell ref="N28:P28"/>
    <mergeCell ref="N29:P29"/>
    <mergeCell ref="N30:P30"/>
    <mergeCell ref="N31:P31"/>
    <mergeCell ref="N32:P32"/>
    <mergeCell ref="B23:P23"/>
    <mergeCell ref="A25:A26"/>
    <mergeCell ref="B25:B26"/>
    <mergeCell ref="C25:C26"/>
    <mergeCell ref="D25:D26"/>
    <mergeCell ref="E25:G25"/>
    <mergeCell ref="H25:J25"/>
    <mergeCell ref="K25:M25"/>
    <mergeCell ref="N25:P26"/>
    <mergeCell ref="B13:M13"/>
    <mergeCell ref="B14:M14"/>
    <mergeCell ref="B15:M15"/>
    <mergeCell ref="B18:D18"/>
    <mergeCell ref="E18:G18"/>
    <mergeCell ref="H18:J18"/>
    <mergeCell ref="A6:M6"/>
    <mergeCell ref="A7:M7"/>
    <mergeCell ref="B9:M9"/>
    <mergeCell ref="B10:M10"/>
    <mergeCell ref="B11:M11"/>
    <mergeCell ref="B12:M12"/>
  </mergeCells>
  <hyperlinks>
    <hyperlink ref="J4" r:id="rId1" display="http://zakon4.rada.gov.ua/laws/show/z2023-12/paran124#n124"/>
  </hyperlinks>
  <printOptions horizontalCentered="1"/>
  <pageMargins left="0.31496062992125984" right="0.31496062992125984" top="0.5511811023622047" bottom="0.15748031496062992" header="0" footer="0"/>
  <pageSetup blackAndWhite="1" fitToHeight="3" horizontalDpi="180" verticalDpi="180" orientation="landscape" paperSize="9" scale="42" r:id="rId2"/>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2018-01-12T12:15:47Z</cp:lastPrinted>
  <dcterms:created xsi:type="dcterms:W3CDTF">2006-09-28T05:33:49Z</dcterms:created>
  <dcterms:modified xsi:type="dcterms:W3CDTF">2019-07-23T07:19:02Z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