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ютий" sheetId="29" r:id="rId1"/>
    <sheet name="Березень " sheetId="25" r:id="rId2"/>
    <sheet name="Квітень " sheetId="26" r:id="rId3"/>
    <sheet name="Травень " sheetId="19" r:id="rId4"/>
    <sheet name="Червень" sheetId="28" r:id="rId5"/>
    <sheet name="Липень" sheetId="17" r:id="rId6"/>
    <sheet name="Серпень" sheetId="15" r:id="rId7"/>
    <sheet name="Вересень " sheetId="14" r:id="rId8"/>
    <sheet name="Жовтень" sheetId="11" r:id="rId9"/>
    <sheet name="ЛИСТОПАД" sheetId="10" r:id="rId10"/>
    <sheet name="ГРУДЕНЬ" sheetId="1" r:id="rId11"/>
  </sheets>
  <definedNames>
    <definedName name="_xlnm.Print_Area" localSheetId="10">ГРУДЕНЬ!$A$1:$F$444</definedName>
  </definedNames>
  <calcPr calcId="124519"/>
</workbook>
</file>

<file path=xl/calcChain.xml><?xml version="1.0" encoding="utf-8"?>
<calcChain xmlns="http://schemas.openxmlformats.org/spreadsheetml/2006/main">
  <c r="F6" i="29"/>
  <c r="F5"/>
  <c r="F3"/>
  <c r="F4" s="1"/>
  <c r="F7" l="1"/>
  <c r="F187" i="1" l="1"/>
  <c r="F186" l="1"/>
  <c r="F177"/>
  <c r="F171"/>
  <c r="F161"/>
  <c r="F153"/>
  <c r="F145"/>
  <c r="F137"/>
  <c r="F129"/>
  <c r="F126"/>
  <c r="F118"/>
  <c r="F110"/>
  <c r="F103"/>
  <c r="F98"/>
  <c r="F89"/>
  <c r="F81"/>
  <c r="F71"/>
  <c r="F68"/>
  <c r="F60"/>
  <c r="F53"/>
  <c r="F46"/>
  <c r="F38"/>
  <c r="E6" l="1"/>
  <c r="F6"/>
  <c r="E72"/>
  <c r="F72"/>
  <c r="F163" l="1"/>
  <c r="E126"/>
  <c r="E71"/>
  <c r="E68"/>
  <c r="E53"/>
  <c r="F43"/>
  <c r="F41"/>
  <c r="F28"/>
  <c r="F29" s="1"/>
  <c r="F20"/>
  <c r="F18"/>
  <c r="F16"/>
  <c r="E21"/>
  <c r="F21" l="1"/>
  <c r="F79" i="10" l="1"/>
  <c r="F44"/>
  <c r="F72"/>
  <c r="F83"/>
  <c r="F81"/>
  <c r="F70"/>
  <c r="F68"/>
  <c r="F66"/>
  <c r="F64"/>
  <c r="F62"/>
  <c r="F60"/>
  <c r="F58"/>
  <c r="E58"/>
  <c r="F56"/>
  <c r="F54"/>
  <c r="F52"/>
  <c r="F50"/>
  <c r="F48"/>
  <c r="F46"/>
  <c r="E44"/>
  <c r="F42"/>
  <c r="E42"/>
  <c r="F40"/>
  <c r="E40"/>
  <c r="F38"/>
  <c r="F36"/>
  <c r="E36"/>
  <c r="F34"/>
  <c r="F31"/>
  <c r="F28"/>
  <c r="F29" s="1"/>
  <c r="F20"/>
  <c r="F18"/>
  <c r="F16"/>
  <c r="F6"/>
  <c r="E6"/>
  <c r="E21" s="1"/>
  <c r="F122" i="11"/>
  <c r="F115"/>
  <c r="F89"/>
  <c r="F77"/>
  <c r="F60"/>
  <c r="F29"/>
  <c r="F22"/>
  <c r="F7"/>
  <c r="F120"/>
  <c r="F118"/>
  <c r="F108"/>
  <c r="F105"/>
  <c r="F97"/>
  <c r="F65"/>
  <c r="F53"/>
  <c r="F51"/>
  <c r="F43"/>
  <c r="F16"/>
  <c r="F12"/>
  <c r="F71"/>
  <c r="F83"/>
  <c r="E89"/>
  <c r="F103"/>
  <c r="F94"/>
  <c r="E48"/>
  <c r="F40"/>
  <c r="E40"/>
  <c r="F34"/>
  <c r="E34"/>
  <c r="E22"/>
  <c r="F84" i="10" l="1"/>
  <c r="F123" i="11"/>
  <c r="F21" i="10"/>
  <c r="F27" i="14"/>
  <c r="F25"/>
  <c r="F22"/>
  <c r="F20"/>
  <c r="F18"/>
  <c r="F15"/>
  <c r="F13"/>
  <c r="F10"/>
  <c r="F7"/>
  <c r="F4"/>
  <c r="F42"/>
  <c r="G37"/>
  <c r="F37"/>
  <c r="F38" s="1"/>
  <c r="G27"/>
  <c r="F32" i="15"/>
  <c r="F30"/>
  <c r="F28"/>
  <c r="F26"/>
  <c r="F24"/>
  <c r="F22"/>
  <c r="F20"/>
  <c r="F18"/>
  <c r="F16"/>
  <c r="F14"/>
  <c r="F12"/>
  <c r="F10"/>
  <c r="F8"/>
  <c r="F6"/>
  <c r="F4"/>
  <c r="F13" i="17"/>
  <c r="F40"/>
  <c r="F4"/>
  <c r="F6"/>
  <c r="F8"/>
  <c r="F10"/>
  <c r="F19"/>
  <c r="F21"/>
  <c r="F23"/>
  <c r="F28"/>
  <c r="F30"/>
  <c r="F32"/>
  <c r="F34"/>
  <c r="F43"/>
  <c r="F45"/>
  <c r="F50"/>
  <c r="F54"/>
  <c r="F58"/>
  <c r="F60"/>
  <c r="F63"/>
  <c r="F65"/>
  <c r="F67"/>
  <c r="F56"/>
  <c r="F52"/>
  <c r="F47"/>
  <c r="F17"/>
  <c r="F15"/>
  <c r="F7" i="28"/>
  <c r="G7"/>
  <c r="G4"/>
  <c r="F4"/>
  <c r="F82" i="19"/>
  <c r="F87"/>
  <c r="F77"/>
  <c r="F72"/>
  <c r="F67"/>
  <c r="F62"/>
  <c r="F57"/>
  <c r="F52"/>
  <c r="F47"/>
  <c r="F42"/>
  <c r="F37"/>
  <c r="F32"/>
  <c r="F27"/>
  <c r="F22"/>
  <c r="F17"/>
  <c r="F12"/>
  <c r="F7"/>
  <c r="F28" i="14" l="1"/>
  <c r="F33" i="15"/>
  <c r="F68" i="17"/>
  <c r="F88" i="19"/>
  <c r="F31" i="26" l="1"/>
  <c r="F32" s="1"/>
  <c r="F27"/>
  <c r="F28" s="1"/>
  <c r="F25"/>
  <c r="F26" s="1"/>
  <c r="F23"/>
  <c r="F24" s="1"/>
  <c r="F19"/>
  <c r="F20" s="1"/>
  <c r="F15"/>
  <c r="F16" s="1"/>
  <c r="F13"/>
  <c r="F14" s="1"/>
  <c r="F11"/>
  <c r="F12" s="1"/>
  <c r="F9"/>
  <c r="F10" s="1"/>
  <c r="F7"/>
  <c r="F8" s="1"/>
  <c r="F3"/>
  <c r="F4" s="1"/>
  <c r="F29"/>
  <c r="F30" s="1"/>
  <c r="F21"/>
  <c r="F22" s="1"/>
  <c r="F17"/>
  <c r="F18" s="1"/>
  <c r="F5"/>
  <c r="F6" s="1"/>
  <c r="F33" l="1"/>
  <c r="F15" i="25"/>
  <c r="F18"/>
  <c r="F19" s="1"/>
  <c r="F14"/>
  <c r="F12"/>
  <c r="F11"/>
  <c r="F9"/>
  <c r="F8"/>
  <c r="F6"/>
  <c r="F7" s="1"/>
  <c r="F4"/>
  <c r="F3"/>
  <c r="F16" l="1"/>
  <c r="F17" s="1"/>
  <c r="F5"/>
  <c r="F10"/>
  <c r="F13"/>
</calcChain>
</file>

<file path=xl/sharedStrings.xml><?xml version="1.0" encoding="utf-8"?>
<sst xmlns="http://schemas.openxmlformats.org/spreadsheetml/2006/main" count="1130" uniqueCount="108">
  <si>
    <t>Установа</t>
  </si>
  <si>
    <t>Найменування</t>
  </si>
  <si>
    <t>Од вимір.</t>
  </si>
  <si>
    <t>кіль-ть</t>
  </si>
  <si>
    <t>Ціна</t>
  </si>
  <si>
    <t>Сума</t>
  </si>
  <si>
    <t>шт</t>
  </si>
  <si>
    <t>Всього:</t>
  </si>
  <si>
    <t>СЮТ</t>
  </si>
  <si>
    <t>ОЛІМП</t>
  </si>
  <si>
    <t>Водонагрівач</t>
  </si>
  <si>
    <t>КГ № 91</t>
  </si>
  <si>
    <t>Примітка</t>
  </si>
  <si>
    <t>Телевізор</t>
  </si>
  <si>
    <t>ДЮСШ № 10</t>
  </si>
  <si>
    <t>л</t>
  </si>
  <si>
    <t>ДОВІРА</t>
  </si>
  <si>
    <t>Машина пральна</t>
  </si>
  <si>
    <t>КЗДО № 249</t>
  </si>
  <si>
    <t>Водонагрівач електричний</t>
  </si>
  <si>
    <t>КЗДО № 259</t>
  </si>
  <si>
    <t>Ковдра</t>
  </si>
  <si>
    <t>КЗДО № 42</t>
  </si>
  <si>
    <t>Машина сушильна</t>
  </si>
  <si>
    <t>КЗДО № 202</t>
  </si>
  <si>
    <t>КЗДО № 234</t>
  </si>
  <si>
    <t>б</t>
  </si>
  <si>
    <t>Обігрівач електричний</t>
  </si>
  <si>
    <t>Рукавички латексні</t>
  </si>
  <si>
    <t>Акт пр-пер</t>
  </si>
  <si>
    <t>Генератор Gucbir GJB-9500-E</t>
  </si>
  <si>
    <t>ЦДЮТ СОНЯХ</t>
  </si>
  <si>
    <t>КЗДО № 14</t>
  </si>
  <si>
    <t>КЗДО № 57</t>
  </si>
  <si>
    <t>КЗДО № 81</t>
  </si>
  <si>
    <t>КЗДО № 89</t>
  </si>
  <si>
    <t>КЗДО № 151</t>
  </si>
  <si>
    <t>КЗДО № 190</t>
  </si>
  <si>
    <t>КЗДО № 194</t>
  </si>
  <si>
    <t>КЗДО № 222</t>
  </si>
  <si>
    <t>КЗДО № 254</t>
  </si>
  <si>
    <t>КЗДО № 261</t>
  </si>
  <si>
    <t>КЗДО № 300</t>
  </si>
  <si>
    <t>КЗДО № 303</t>
  </si>
  <si>
    <t>Інституційний гігієнічний набір для дитячих садків (тип S на 30 осіб, 3 місяці)</t>
  </si>
  <si>
    <t>Деззасіб для рук (1л.)</t>
  </si>
  <si>
    <t>Маска медична</t>
  </si>
  <si>
    <t>КЗДО № 30</t>
  </si>
  <si>
    <t>КЗДО № 264</t>
  </si>
  <si>
    <t>Ноутбук</t>
  </si>
  <si>
    <t>Художній куточок</t>
  </si>
  <si>
    <t>ПНЗ "Мандрівник"</t>
  </si>
  <si>
    <t>Листівка А-4</t>
  </si>
  <si>
    <t>Листівка А-5</t>
  </si>
  <si>
    <t>КЗДО № 32</t>
  </si>
  <si>
    <t>КЗДО № 90</t>
  </si>
  <si>
    <t>КЗДО № 156</t>
  </si>
  <si>
    <t>КЗДО № 191</t>
  </si>
  <si>
    <t>КЗДО № 197</t>
  </si>
  <si>
    <t>КЗДО № 250</t>
  </si>
  <si>
    <t>КЗДО № 295</t>
  </si>
  <si>
    <t>КЗДО № 301</t>
  </si>
  <si>
    <t>Груповий набір Child kit</t>
  </si>
  <si>
    <t>Індивідуальний набір Kit HB-ECCD</t>
  </si>
  <si>
    <t>Набір спортивний</t>
  </si>
  <si>
    <t>Контейнер для зберігання води (Б/У) 1000л.</t>
  </si>
  <si>
    <t>Дошка</t>
  </si>
  <si>
    <t>Фанера</t>
  </si>
  <si>
    <t>КЗДО №300</t>
  </si>
  <si>
    <t>Комплект речей першої необхідності</t>
  </si>
  <si>
    <t>ЦБВО</t>
  </si>
  <si>
    <t>Найменування ТМЦ</t>
  </si>
  <si>
    <t>щд вим</t>
  </si>
  <si>
    <t>кількість</t>
  </si>
  <si>
    <t>уіна</t>
  </si>
  <si>
    <t>сума</t>
  </si>
  <si>
    <t>ОСБ</t>
  </si>
  <si>
    <t>Брезент</t>
  </si>
  <si>
    <t>Олива для бензопили</t>
  </si>
  <si>
    <t>КЗДО №30</t>
  </si>
  <si>
    <t>МАНДРІВНИК</t>
  </si>
  <si>
    <t>Бокс"Навчально-розвивальні матеріали для ЗДО"</t>
  </si>
  <si>
    <t>наб</t>
  </si>
  <si>
    <t>Олива для газонокасарки</t>
  </si>
  <si>
    <t>Водонагрівач побутовий електричний</t>
  </si>
  <si>
    <t>Калібратор</t>
  </si>
  <si>
    <t>Ножиці</t>
  </si>
  <si>
    <t xml:space="preserve">Муфта </t>
  </si>
  <si>
    <t>Навушники</t>
  </si>
  <si>
    <t>Комп’ютерна миша</t>
  </si>
  <si>
    <t>Сумка для ноутбука</t>
  </si>
  <si>
    <t>Бокс навчально-розвивальний</t>
  </si>
  <si>
    <t>Ковдра одинарна</t>
  </si>
  <si>
    <t>Сонячна лампа</t>
  </si>
  <si>
    <t>березень 2023 р.</t>
  </si>
  <si>
    <t>травень 2023 р</t>
  </si>
  <si>
    <t>червень 2023 р</t>
  </si>
  <si>
    <t>липень 2023 р</t>
  </si>
  <si>
    <t>є\</t>
  </si>
  <si>
    <t>серпень 2023 р.</t>
  </si>
  <si>
    <t>вересень 2023 р.</t>
  </si>
  <si>
    <t>жовтень 2023 р.</t>
  </si>
  <si>
    <t>од вим</t>
  </si>
  <si>
    <t>ціна</t>
  </si>
  <si>
    <t>листопад 2023 р.</t>
  </si>
  <si>
    <t>грудень 2023 р.</t>
  </si>
  <si>
    <t>Разом</t>
  </si>
  <si>
    <t>лютий 2023 р.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</si>
</sst>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4">
    <xf numFmtId="0" fontId="0" fillId="0" borderId="0" xfId="0"/>
    <xf numFmtId="4" fontId="0" fillId="0" borderId="0" xfId="0" applyNumberFormat="1"/>
    <xf numFmtId="0" fontId="0" fillId="0" borderId="1" xfId="0" applyBorder="1"/>
    <xf numFmtId="4" fontId="0" fillId="0" borderId="1" xfId="0" applyNumberFormat="1" applyBorder="1"/>
    <xf numFmtId="0" fontId="0" fillId="2" borderId="1" xfId="0" applyFill="1" applyBorder="1"/>
    <xf numFmtId="4" fontId="0" fillId="2" borderId="1" xfId="0" applyNumberFormat="1" applyFill="1" applyBorder="1"/>
    <xf numFmtId="0" fontId="0" fillId="4" borderId="1" xfId="0" applyFill="1" applyBorder="1"/>
    <xf numFmtId="4" fontId="0" fillId="4" borderId="1" xfId="0" applyNumberFormat="1" applyFill="1" applyBorder="1"/>
    <xf numFmtId="0" fontId="0" fillId="0" borderId="1" xfId="0" applyNumberFormat="1" applyBorder="1" applyAlignment="1">
      <alignment horizontal="center"/>
    </xf>
    <xf numFmtId="0" fontId="0" fillId="2" borderId="1" xfId="0" applyNumberFormat="1" applyFill="1" applyBorder="1" applyAlignment="1">
      <alignment horizontal="center"/>
    </xf>
    <xf numFmtId="0" fontId="0" fillId="4" borderId="1" xfId="0" applyNumberFormat="1" applyFill="1" applyBorder="1" applyAlignment="1">
      <alignment horizontal="center"/>
    </xf>
    <xf numFmtId="0" fontId="0" fillId="0" borderId="0" xfId="0" applyNumberFormat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4" fontId="3" fillId="0" borderId="1" xfId="0" applyNumberFormat="1" applyFont="1" applyBorder="1"/>
    <xf numFmtId="0" fontId="3" fillId="0" borderId="1" xfId="0" applyFont="1" applyBorder="1" applyAlignment="1">
      <alignment wrapText="1"/>
    </xf>
    <xf numFmtId="4" fontId="3" fillId="0" borderId="0" xfId="0" applyNumberFormat="1" applyFont="1"/>
    <xf numFmtId="0" fontId="3" fillId="2" borderId="1" xfId="0" applyFont="1" applyFill="1" applyBorder="1"/>
    <xf numFmtId="0" fontId="3" fillId="2" borderId="1" xfId="0" applyNumberFormat="1" applyFont="1" applyFill="1" applyBorder="1" applyAlignment="1">
      <alignment horizontal="center"/>
    </xf>
    <xf numFmtId="4" fontId="3" fillId="2" borderId="1" xfId="0" applyNumberFormat="1" applyFont="1" applyFill="1" applyBorder="1"/>
    <xf numFmtId="0" fontId="3" fillId="3" borderId="1" xfId="0" applyFont="1" applyFill="1" applyBorder="1"/>
    <xf numFmtId="4" fontId="3" fillId="3" borderId="1" xfId="0" applyNumberFormat="1" applyFont="1" applyFill="1" applyBorder="1"/>
    <xf numFmtId="0" fontId="3" fillId="3" borderId="1" xfId="0" applyNumberFormat="1" applyFont="1" applyFill="1" applyBorder="1" applyAlignment="1">
      <alignment horizontal="center"/>
    </xf>
    <xf numFmtId="0" fontId="3" fillId="3" borderId="0" xfId="0" applyFont="1" applyFill="1"/>
    <xf numFmtId="0" fontId="3" fillId="4" borderId="1" xfId="0" applyFont="1" applyFill="1" applyBorder="1"/>
    <xf numFmtId="0" fontId="3" fillId="4" borderId="1" xfId="0" applyNumberFormat="1" applyFont="1" applyFill="1" applyBorder="1" applyAlignment="1">
      <alignment horizontal="center"/>
    </xf>
    <xf numFmtId="4" fontId="3" fillId="4" borderId="1" xfId="0" applyNumberFormat="1" applyFont="1" applyFill="1" applyBorder="1"/>
    <xf numFmtId="0" fontId="3" fillId="0" borderId="0" xfId="0" applyNumberFormat="1" applyFont="1" applyAlignment="1">
      <alignment horizontal="center"/>
    </xf>
    <xf numFmtId="0" fontId="5" fillId="0" borderId="0" xfId="0" applyFont="1"/>
    <xf numFmtId="0" fontId="5" fillId="0" borderId="1" xfId="0" applyFont="1" applyBorder="1"/>
    <xf numFmtId="0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/>
    <xf numFmtId="0" fontId="5" fillId="2" borderId="1" xfId="0" applyFont="1" applyFill="1" applyBorder="1"/>
    <xf numFmtId="0" fontId="5" fillId="2" borderId="1" xfId="0" applyNumberFormat="1" applyFont="1" applyFill="1" applyBorder="1" applyAlignment="1">
      <alignment horizontal="center"/>
    </xf>
    <xf numFmtId="4" fontId="5" fillId="2" borderId="1" xfId="0" applyNumberFormat="1" applyFont="1" applyFill="1" applyBorder="1"/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/>
    <xf numFmtId="4" fontId="5" fillId="3" borderId="1" xfId="0" applyNumberFormat="1" applyFont="1" applyFill="1" applyBorder="1"/>
    <xf numFmtId="0" fontId="5" fillId="4" borderId="1" xfId="0" applyFont="1" applyFill="1" applyBorder="1"/>
    <xf numFmtId="0" fontId="5" fillId="4" borderId="1" xfId="0" applyNumberFormat="1" applyFont="1" applyFill="1" applyBorder="1" applyAlignment="1">
      <alignment horizontal="center"/>
    </xf>
    <xf numFmtId="4" fontId="5" fillId="4" borderId="1" xfId="0" applyNumberFormat="1" applyFont="1" applyFill="1" applyBorder="1"/>
    <xf numFmtId="4" fontId="5" fillId="0" borderId="0" xfId="0" applyNumberFormat="1" applyFont="1"/>
    <xf numFmtId="0" fontId="5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3" fillId="5" borderId="1" xfId="0" applyFont="1" applyFill="1" applyBorder="1"/>
    <xf numFmtId="0" fontId="3" fillId="5" borderId="1" xfId="0" applyNumberFormat="1" applyFont="1" applyFill="1" applyBorder="1" applyAlignment="1">
      <alignment horizontal="center"/>
    </xf>
    <xf numFmtId="4" fontId="3" fillId="5" borderId="1" xfId="0" applyNumberFormat="1" applyFont="1" applyFill="1" applyBorder="1"/>
    <xf numFmtId="49" fontId="3" fillId="0" borderId="1" xfId="0" applyNumberFormat="1" applyFont="1" applyBorder="1"/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4" fillId="6" borderId="1" xfId="0" applyNumberFormat="1" applyFont="1" applyFill="1" applyBorder="1" applyAlignment="1">
      <alignment horizontal="center" vertical="center"/>
    </xf>
    <xf numFmtId="4" fontId="4" fillId="6" borderId="1" xfId="0" applyNumberFormat="1" applyFont="1" applyFill="1" applyBorder="1" applyAlignment="1">
      <alignment horizontal="center" vertical="center"/>
    </xf>
    <xf numFmtId="4" fontId="3" fillId="6" borderId="1" xfId="0" applyNumberFormat="1" applyFont="1" applyFill="1" applyBorder="1"/>
    <xf numFmtId="0" fontId="3" fillId="6" borderId="1" xfId="0" applyFont="1" applyFill="1" applyBorder="1"/>
    <xf numFmtId="0" fontId="3" fillId="6" borderId="1" xfId="0" applyNumberFormat="1" applyFont="1" applyFill="1" applyBorder="1" applyAlignment="1">
      <alignment horizontal="center"/>
    </xf>
    <xf numFmtId="0" fontId="3" fillId="0" borderId="1" xfId="0" applyNumberFormat="1" applyFont="1" applyBorder="1" applyAlignment="1">
      <alignment horizontal="left"/>
    </xf>
    <xf numFmtId="2" fontId="3" fillId="3" borderId="1" xfId="0" applyNumberFormat="1" applyFont="1" applyFill="1" applyBorder="1"/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center" vertical="center"/>
    </xf>
    <xf numFmtId="4" fontId="6" fillId="4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4" fontId="3" fillId="4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wrapText="1"/>
    </xf>
    <xf numFmtId="0" fontId="3" fillId="7" borderId="1" xfId="0" applyFont="1" applyFill="1" applyBorder="1"/>
    <xf numFmtId="0" fontId="3" fillId="7" borderId="1" xfId="0" applyNumberFormat="1" applyFont="1" applyFill="1" applyBorder="1" applyAlignment="1">
      <alignment horizontal="center"/>
    </xf>
    <xf numFmtId="4" fontId="3" fillId="7" borderId="1" xfId="0" applyNumberFormat="1" applyFont="1" applyFill="1" applyBorder="1"/>
    <xf numFmtId="0" fontId="3" fillId="0" borderId="1" xfId="0" applyNumberFormat="1" applyFont="1" applyBorder="1"/>
    <xf numFmtId="0" fontId="3" fillId="3" borderId="1" xfId="0" applyNumberFormat="1" applyFont="1" applyFill="1" applyBorder="1"/>
    <xf numFmtId="2" fontId="3" fillId="2" borderId="1" xfId="0" applyNumberFormat="1" applyFont="1" applyFill="1" applyBorder="1"/>
    <xf numFmtId="0" fontId="3" fillId="2" borderId="1" xfId="0" applyNumberFormat="1" applyFont="1" applyFill="1" applyBorder="1"/>
    <xf numFmtId="0" fontId="5" fillId="4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4" xfId="0" applyNumberFormat="1" applyFont="1" applyBorder="1" applyAlignment="1">
      <alignment horizontal="right" vertical="center"/>
    </xf>
    <xf numFmtId="4" fontId="3" fillId="3" borderId="3" xfId="0" applyNumberFormat="1" applyFont="1" applyFill="1" applyBorder="1" applyAlignment="1">
      <alignment vertical="center"/>
    </xf>
    <xf numFmtId="4" fontId="3" fillId="3" borderId="5" xfId="0" applyNumberFormat="1" applyFont="1" applyFill="1" applyBorder="1" applyAlignment="1">
      <alignment vertical="center"/>
    </xf>
    <xf numFmtId="4" fontId="3" fillId="3" borderId="4" xfId="0" applyNumberFormat="1" applyFont="1" applyFill="1" applyBorder="1" applyAlignment="1">
      <alignment vertical="center"/>
    </xf>
    <xf numFmtId="0" fontId="3" fillId="0" borderId="3" xfId="0" applyNumberFormat="1" applyFont="1" applyBorder="1" applyAlignment="1">
      <alignment vertical="center"/>
    </xf>
    <xf numFmtId="0" fontId="3" fillId="0" borderId="5" xfId="0" applyNumberFormat="1" applyFont="1" applyBorder="1" applyAlignment="1">
      <alignment vertical="center"/>
    </xf>
    <xf numFmtId="0" fontId="3" fillId="0" borderId="4" xfId="0" applyNumberFormat="1" applyFont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3" borderId="3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selection activeCell="D27" sqref="D27"/>
    </sheetView>
  </sheetViews>
  <sheetFormatPr defaultRowHeight="15"/>
  <cols>
    <col min="1" max="1" width="13.5703125" customWidth="1"/>
    <col min="2" max="2" width="37" customWidth="1"/>
    <col min="4" max="4" width="9.140625" style="11"/>
    <col min="5" max="5" width="12" style="1" customWidth="1"/>
    <col min="6" max="6" width="13.85546875" style="1" customWidth="1"/>
  </cols>
  <sheetData>
    <row r="1" spans="1:6" ht="18.75">
      <c r="A1" s="90" t="s">
        <v>107</v>
      </c>
      <c r="B1" s="90"/>
      <c r="C1" s="90"/>
      <c r="D1" s="90"/>
      <c r="E1" s="90"/>
      <c r="F1" s="90"/>
    </row>
    <row r="2" spans="1:6">
      <c r="A2" s="2" t="s">
        <v>0</v>
      </c>
      <c r="B2" s="2" t="s">
        <v>1</v>
      </c>
      <c r="C2" s="2" t="s">
        <v>2</v>
      </c>
      <c r="D2" s="8" t="s">
        <v>3</v>
      </c>
      <c r="E2" s="3" t="s">
        <v>4</v>
      </c>
      <c r="F2" s="3" t="s">
        <v>5</v>
      </c>
    </row>
    <row r="3" spans="1:6">
      <c r="A3" s="2" t="s">
        <v>18</v>
      </c>
      <c r="B3" s="2" t="s">
        <v>19</v>
      </c>
      <c r="C3" s="2" t="s">
        <v>6</v>
      </c>
      <c r="D3" s="8">
        <v>1</v>
      </c>
      <c r="E3" s="3">
        <v>5046.66</v>
      </c>
      <c r="F3" s="3">
        <f>D3*E3</f>
        <v>5046.66</v>
      </c>
    </row>
    <row r="4" spans="1:6">
      <c r="A4" s="4"/>
      <c r="B4" s="4"/>
      <c r="C4" s="4"/>
      <c r="D4" s="9"/>
      <c r="E4" s="5"/>
      <c r="F4" s="5">
        <f>SUM(F3)</f>
        <v>5046.66</v>
      </c>
    </row>
    <row r="5" spans="1:6">
      <c r="A5" s="2" t="s">
        <v>20</v>
      </c>
      <c r="B5" s="2" t="s">
        <v>19</v>
      </c>
      <c r="C5" s="2" t="s">
        <v>6</v>
      </c>
      <c r="D5" s="8">
        <v>2</v>
      </c>
      <c r="E5" s="3">
        <v>5046.66</v>
      </c>
      <c r="F5" s="3">
        <f>D5*E5</f>
        <v>10093.32</v>
      </c>
    </row>
    <row r="6" spans="1:6">
      <c r="A6" s="4"/>
      <c r="B6" s="4"/>
      <c r="C6" s="4"/>
      <c r="D6" s="9"/>
      <c r="E6" s="5"/>
      <c r="F6" s="5">
        <f>SUM(F5)</f>
        <v>10093.32</v>
      </c>
    </row>
    <row r="7" spans="1:6">
      <c r="A7" s="6"/>
      <c r="B7" s="6" t="s">
        <v>106</v>
      </c>
      <c r="C7" s="6"/>
      <c r="D7" s="10"/>
      <c r="E7" s="7"/>
      <c r="F7" s="7">
        <f>F6+F4</f>
        <v>15139.98</v>
      </c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2" tint="-0.499984740745262"/>
  </sheetPr>
  <dimension ref="A1:G19"/>
  <sheetViews>
    <sheetView view="pageBreakPreview" zoomScaleSheetLayoutView="100" workbookViewId="0">
      <selection activeCell="I23" sqref="I23"/>
    </sheetView>
  </sheetViews>
  <sheetFormatPr defaultRowHeight="15.75"/>
  <cols>
    <col min="1" max="1" width="29.42578125" style="30" customWidth="1"/>
    <col min="2" max="2" width="32.140625" style="30" customWidth="1"/>
    <col min="3" max="3" width="9.140625" style="30" customWidth="1"/>
    <col min="4" max="4" width="9.140625" style="44" customWidth="1"/>
    <col min="5" max="5" width="14.7109375" style="43" customWidth="1"/>
    <col min="6" max="6" width="13.85546875" style="43" customWidth="1"/>
    <col min="7" max="7" width="20.7109375" style="30" customWidth="1"/>
    <col min="8" max="16384" width="9.140625" style="30"/>
  </cols>
  <sheetData>
    <row r="1" spans="1:6">
      <c r="A1" s="92" t="s">
        <v>94</v>
      </c>
      <c r="B1" s="92"/>
      <c r="C1" s="92"/>
      <c r="D1" s="92"/>
      <c r="E1" s="92"/>
      <c r="F1" s="92"/>
    </row>
    <row r="2" spans="1:6">
      <c r="A2" s="31" t="s">
        <v>0</v>
      </c>
      <c r="B2" s="31" t="s">
        <v>1</v>
      </c>
      <c r="C2" s="31" t="s">
        <v>2</v>
      </c>
      <c r="D2" s="32" t="s">
        <v>3</v>
      </c>
      <c r="E2" s="33" t="s">
        <v>4</v>
      </c>
      <c r="F2" s="33" t="s">
        <v>5</v>
      </c>
    </row>
    <row r="3" spans="1:6">
      <c r="A3" s="109" t="s">
        <v>22</v>
      </c>
      <c r="B3" s="31" t="s">
        <v>17</v>
      </c>
      <c r="C3" s="31" t="s">
        <v>6</v>
      </c>
      <c r="D3" s="32">
        <v>1</v>
      </c>
      <c r="E3" s="33">
        <v>22322.41</v>
      </c>
      <c r="F3" s="33">
        <f>D3*E3</f>
        <v>22322.41</v>
      </c>
    </row>
    <row r="4" spans="1:6">
      <c r="A4" s="110"/>
      <c r="B4" s="31" t="s">
        <v>23</v>
      </c>
      <c r="C4" s="31" t="s">
        <v>6</v>
      </c>
      <c r="D4" s="32">
        <v>1</v>
      </c>
      <c r="E4" s="33">
        <v>29763.56</v>
      </c>
      <c r="F4" s="33">
        <f t="shared" ref="F4" si="0">D4*E4</f>
        <v>29763.56</v>
      </c>
    </row>
    <row r="5" spans="1:6">
      <c r="A5" s="34"/>
      <c r="B5" s="34" t="s">
        <v>7</v>
      </c>
      <c r="C5" s="34"/>
      <c r="D5" s="35"/>
      <c r="E5" s="36"/>
      <c r="F5" s="36">
        <f>SUM(F3:F4)</f>
        <v>52085.97</v>
      </c>
    </row>
    <row r="6" spans="1:6">
      <c r="A6" s="37" t="s">
        <v>24</v>
      </c>
      <c r="B6" s="31" t="s">
        <v>23</v>
      </c>
      <c r="C6" s="31" t="s">
        <v>6</v>
      </c>
      <c r="D6" s="32">
        <v>2</v>
      </c>
      <c r="E6" s="33">
        <v>29763.56</v>
      </c>
      <c r="F6" s="33">
        <f>D6*E6</f>
        <v>59527.12</v>
      </c>
    </row>
    <row r="7" spans="1:6">
      <c r="A7" s="34"/>
      <c r="B7" s="34" t="s">
        <v>7</v>
      </c>
      <c r="C7" s="34"/>
      <c r="D7" s="35"/>
      <c r="E7" s="36"/>
      <c r="F7" s="36">
        <f>SUM(F6)</f>
        <v>59527.12</v>
      </c>
    </row>
    <row r="8" spans="1:6">
      <c r="A8" s="109" t="s">
        <v>25</v>
      </c>
      <c r="B8" s="31" t="s">
        <v>17</v>
      </c>
      <c r="C8" s="31" t="s">
        <v>6</v>
      </c>
      <c r="D8" s="32">
        <v>1</v>
      </c>
      <c r="E8" s="33">
        <v>22322.41</v>
      </c>
      <c r="F8" s="33">
        <f>D8*E8</f>
        <v>22322.41</v>
      </c>
    </row>
    <row r="9" spans="1:6">
      <c r="A9" s="110"/>
      <c r="B9" s="31" t="s">
        <v>23</v>
      </c>
      <c r="C9" s="31" t="s">
        <v>6</v>
      </c>
      <c r="D9" s="32">
        <v>1</v>
      </c>
      <c r="E9" s="33">
        <v>29763.56</v>
      </c>
      <c r="F9" s="33">
        <f t="shared" ref="F9" si="1">D9*E9</f>
        <v>29763.56</v>
      </c>
    </row>
    <row r="10" spans="1:6">
      <c r="A10" s="34"/>
      <c r="B10" s="34" t="s">
        <v>7</v>
      </c>
      <c r="C10" s="34"/>
      <c r="D10" s="35"/>
      <c r="E10" s="36"/>
      <c r="F10" s="36">
        <f>SUM(F8:F9)</f>
        <v>52085.97</v>
      </c>
    </row>
    <row r="11" spans="1:6">
      <c r="A11" s="109" t="s">
        <v>18</v>
      </c>
      <c r="B11" s="31" t="s">
        <v>17</v>
      </c>
      <c r="C11" s="31" t="s">
        <v>6</v>
      </c>
      <c r="D11" s="32">
        <v>1</v>
      </c>
      <c r="E11" s="33">
        <v>22322.41</v>
      </c>
      <c r="F11" s="33">
        <f>D11*E11</f>
        <v>22322.41</v>
      </c>
    </row>
    <row r="12" spans="1:6">
      <c r="A12" s="110"/>
      <c r="B12" s="31" t="s">
        <v>23</v>
      </c>
      <c r="C12" s="31" t="s">
        <v>6</v>
      </c>
      <c r="D12" s="32">
        <v>1</v>
      </c>
      <c r="E12" s="33">
        <v>29763.56</v>
      </c>
      <c r="F12" s="33">
        <f t="shared" ref="F12" si="2">D12*E12</f>
        <v>29763.56</v>
      </c>
    </row>
    <row r="13" spans="1:6">
      <c r="A13" s="34"/>
      <c r="B13" s="34" t="s">
        <v>7</v>
      </c>
      <c r="C13" s="34"/>
      <c r="D13" s="35"/>
      <c r="E13" s="36"/>
      <c r="F13" s="36">
        <f>SUM(F11:F12)</f>
        <v>52085.97</v>
      </c>
    </row>
    <row r="14" spans="1:6">
      <c r="A14" s="111" t="s">
        <v>20</v>
      </c>
      <c r="B14" s="31" t="s">
        <v>17</v>
      </c>
      <c r="C14" s="31" t="s">
        <v>6</v>
      </c>
      <c r="D14" s="32">
        <v>1</v>
      </c>
      <c r="E14" s="33">
        <v>22322.41</v>
      </c>
      <c r="F14" s="33">
        <f>D14*E14</f>
        <v>22322.41</v>
      </c>
    </row>
    <row r="15" spans="1:6">
      <c r="A15" s="112"/>
      <c r="B15" s="31" t="s">
        <v>23</v>
      </c>
      <c r="C15" s="31" t="s">
        <v>6</v>
      </c>
      <c r="D15" s="32">
        <v>1</v>
      </c>
      <c r="E15" s="33">
        <v>29763.56</v>
      </c>
      <c r="F15" s="33">
        <f>29763.56</f>
        <v>29763.56</v>
      </c>
    </row>
    <row r="16" spans="1:6">
      <c r="A16" s="34"/>
      <c r="B16" s="34" t="s">
        <v>7</v>
      </c>
      <c r="C16" s="34"/>
      <c r="D16" s="35"/>
      <c r="E16" s="36"/>
      <c r="F16" s="36">
        <f>SUM(F14:F15)</f>
        <v>52085.97</v>
      </c>
    </row>
    <row r="17" spans="1:7">
      <c r="A17" s="89"/>
      <c r="B17" s="40"/>
      <c r="C17" s="40"/>
      <c r="D17" s="41"/>
      <c r="E17" s="42"/>
      <c r="F17" s="42">
        <f>F16+F13+F10+F7+F5</f>
        <v>267871</v>
      </c>
      <c r="G17" s="43"/>
    </row>
    <row r="18" spans="1:7" hidden="1">
      <c r="A18" s="38" t="s">
        <v>16</v>
      </c>
      <c r="B18" s="31"/>
      <c r="C18" s="31" t="s">
        <v>6</v>
      </c>
      <c r="D18" s="32"/>
      <c r="E18" s="39"/>
      <c r="F18" s="39">
        <f>D18*E18</f>
        <v>0</v>
      </c>
    </row>
    <row r="19" spans="1:7" hidden="1">
      <c r="A19" s="34"/>
      <c r="B19" s="34"/>
      <c r="C19" s="34"/>
      <c r="D19" s="35"/>
      <c r="E19" s="36"/>
      <c r="F19" s="42">
        <f>SUM(F18)</f>
        <v>0</v>
      </c>
    </row>
  </sheetData>
  <mergeCells count="5">
    <mergeCell ref="A1:F1"/>
    <mergeCell ref="A3:A4"/>
    <mergeCell ref="A8:A9"/>
    <mergeCell ref="A11:A12"/>
    <mergeCell ref="A14:A15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5" tint="0.39997558519241921"/>
  </sheetPr>
  <dimension ref="A1:F33"/>
  <sheetViews>
    <sheetView view="pageBreakPreview" zoomScaleSheetLayoutView="100" workbookViewId="0">
      <selection activeCell="I22" sqref="I22"/>
    </sheetView>
  </sheetViews>
  <sheetFormatPr defaultRowHeight="15"/>
  <cols>
    <col min="1" max="1" width="29.42578125" style="12" customWidth="1"/>
    <col min="2" max="2" width="37.140625" style="12" customWidth="1"/>
    <col min="3" max="3" width="11.85546875" style="12" customWidth="1"/>
    <col min="4" max="4" width="9.140625" style="29" customWidth="1"/>
    <col min="5" max="5" width="14.7109375" style="18" customWidth="1"/>
    <col min="6" max="6" width="16.42578125" style="18" customWidth="1"/>
    <col min="7" max="7" width="20.7109375" style="12" customWidth="1"/>
    <col min="8" max="16384" width="9.140625" style="12"/>
  </cols>
  <sheetData>
    <row r="1" spans="1:6" ht="18.75">
      <c r="A1" s="91"/>
      <c r="B1" s="91"/>
      <c r="C1" s="91"/>
      <c r="D1" s="91"/>
      <c r="E1" s="91"/>
      <c r="F1" s="91"/>
    </row>
    <row r="2" spans="1:6" ht="15.75">
      <c r="A2" s="45" t="s">
        <v>0</v>
      </c>
      <c r="B2" s="45" t="s">
        <v>1</v>
      </c>
      <c r="C2" s="45" t="s">
        <v>2</v>
      </c>
      <c r="D2" s="46" t="s">
        <v>3</v>
      </c>
      <c r="E2" s="47" t="s">
        <v>4</v>
      </c>
      <c r="F2" s="47" t="s">
        <v>5</v>
      </c>
    </row>
    <row r="3" spans="1:6">
      <c r="A3" s="13" t="s">
        <v>32</v>
      </c>
      <c r="B3" s="13" t="s">
        <v>30</v>
      </c>
      <c r="C3" s="13" t="s">
        <v>6</v>
      </c>
      <c r="D3" s="15">
        <v>1</v>
      </c>
      <c r="E3" s="16">
        <v>50998.33</v>
      </c>
      <c r="F3" s="16">
        <f>D3*E3</f>
        <v>50998.33</v>
      </c>
    </row>
    <row r="4" spans="1:6">
      <c r="A4" s="19"/>
      <c r="B4" s="19" t="s">
        <v>7</v>
      </c>
      <c r="C4" s="19"/>
      <c r="D4" s="20"/>
      <c r="E4" s="21"/>
      <c r="F4" s="21">
        <f>SUM(F3:F3)</f>
        <v>50998.33</v>
      </c>
    </row>
    <row r="5" spans="1:6">
      <c r="A5" s="22" t="s">
        <v>22</v>
      </c>
      <c r="B5" s="13" t="s">
        <v>30</v>
      </c>
      <c r="C5" s="13" t="s">
        <v>6</v>
      </c>
      <c r="D5" s="15">
        <v>1</v>
      </c>
      <c r="E5" s="16">
        <v>50998.33</v>
      </c>
      <c r="F5" s="16">
        <f>D5*E5</f>
        <v>50998.33</v>
      </c>
    </row>
    <row r="6" spans="1:6">
      <c r="A6" s="19"/>
      <c r="B6" s="19" t="s">
        <v>7</v>
      </c>
      <c r="C6" s="19"/>
      <c r="D6" s="20"/>
      <c r="E6" s="21"/>
      <c r="F6" s="21">
        <f>SUM(F5)</f>
        <v>50998.33</v>
      </c>
    </row>
    <row r="7" spans="1:6">
      <c r="A7" s="22" t="s">
        <v>33</v>
      </c>
      <c r="B7" s="13" t="s">
        <v>30</v>
      </c>
      <c r="C7" s="13" t="s">
        <v>6</v>
      </c>
      <c r="D7" s="15">
        <v>1</v>
      </c>
      <c r="E7" s="16">
        <v>50998.33</v>
      </c>
      <c r="F7" s="16">
        <f>D7*E7</f>
        <v>50998.33</v>
      </c>
    </row>
    <row r="8" spans="1:6">
      <c r="A8" s="19"/>
      <c r="B8" s="19" t="s">
        <v>7</v>
      </c>
      <c r="C8" s="19"/>
      <c r="D8" s="20"/>
      <c r="E8" s="21"/>
      <c r="F8" s="21">
        <f>SUM(F7:F7)</f>
        <v>50998.33</v>
      </c>
    </row>
    <row r="9" spans="1:6">
      <c r="A9" s="22" t="s">
        <v>34</v>
      </c>
      <c r="B9" s="13" t="s">
        <v>30</v>
      </c>
      <c r="C9" s="13" t="s">
        <v>6</v>
      </c>
      <c r="D9" s="15">
        <v>1</v>
      </c>
      <c r="E9" s="16">
        <v>50998.33</v>
      </c>
      <c r="F9" s="16">
        <f>D9*E9</f>
        <v>50998.33</v>
      </c>
    </row>
    <row r="10" spans="1:6">
      <c r="A10" s="19"/>
      <c r="B10" s="19" t="s">
        <v>7</v>
      </c>
      <c r="C10" s="19"/>
      <c r="D10" s="20"/>
      <c r="E10" s="21"/>
      <c r="F10" s="21">
        <f>SUM(F9:F9)</f>
        <v>50998.33</v>
      </c>
    </row>
    <row r="11" spans="1:6">
      <c r="A11" s="13" t="s">
        <v>35</v>
      </c>
      <c r="B11" s="13" t="s">
        <v>30</v>
      </c>
      <c r="C11" s="13" t="s">
        <v>6</v>
      </c>
      <c r="D11" s="15">
        <v>1</v>
      </c>
      <c r="E11" s="16">
        <v>50998.33</v>
      </c>
      <c r="F11" s="16">
        <f>D11*E11</f>
        <v>50998.33</v>
      </c>
    </row>
    <row r="12" spans="1:6">
      <c r="A12" s="19"/>
      <c r="B12" s="19" t="s">
        <v>7</v>
      </c>
      <c r="C12" s="19"/>
      <c r="D12" s="20"/>
      <c r="E12" s="21"/>
      <c r="F12" s="21">
        <f>SUM(F11:F11)</f>
        <v>50998.33</v>
      </c>
    </row>
    <row r="13" spans="1:6">
      <c r="A13" s="22" t="s">
        <v>36</v>
      </c>
      <c r="B13" s="13" t="s">
        <v>30</v>
      </c>
      <c r="C13" s="13" t="s">
        <v>6</v>
      </c>
      <c r="D13" s="15">
        <v>1</v>
      </c>
      <c r="E13" s="16">
        <v>50998.33</v>
      </c>
      <c r="F13" s="16">
        <f>D13*E13</f>
        <v>50998.33</v>
      </c>
    </row>
    <row r="14" spans="1:6">
      <c r="A14" s="19"/>
      <c r="B14" s="19" t="s">
        <v>7</v>
      </c>
      <c r="C14" s="19"/>
      <c r="D14" s="20"/>
      <c r="E14" s="21"/>
      <c r="F14" s="21">
        <f>SUM(F13:F13)</f>
        <v>50998.33</v>
      </c>
    </row>
    <row r="15" spans="1:6">
      <c r="A15" s="22" t="s">
        <v>37</v>
      </c>
      <c r="B15" s="13" t="s">
        <v>30</v>
      </c>
      <c r="C15" s="13" t="s">
        <v>6</v>
      </c>
      <c r="D15" s="15">
        <v>1</v>
      </c>
      <c r="E15" s="16">
        <v>50998.33</v>
      </c>
      <c r="F15" s="16">
        <f>D15*E15</f>
        <v>50998.33</v>
      </c>
    </row>
    <row r="16" spans="1:6">
      <c r="A16" s="19"/>
      <c r="B16" s="19" t="s">
        <v>7</v>
      </c>
      <c r="C16" s="19"/>
      <c r="D16" s="20"/>
      <c r="E16" s="21"/>
      <c r="F16" s="21">
        <f>SUM(F15:F15)</f>
        <v>50998.33</v>
      </c>
    </row>
    <row r="17" spans="1:6">
      <c r="A17" s="22" t="s">
        <v>38</v>
      </c>
      <c r="B17" s="13" t="s">
        <v>30</v>
      </c>
      <c r="C17" s="13" t="s">
        <v>6</v>
      </c>
      <c r="D17" s="15">
        <v>1</v>
      </c>
      <c r="E17" s="16">
        <v>50998.33</v>
      </c>
      <c r="F17" s="16">
        <f>D17*E17</f>
        <v>50998.33</v>
      </c>
    </row>
    <row r="18" spans="1:6">
      <c r="A18" s="19"/>
      <c r="B18" s="19" t="s">
        <v>7</v>
      </c>
      <c r="C18" s="19"/>
      <c r="D18" s="20"/>
      <c r="E18" s="21"/>
      <c r="F18" s="21">
        <f>SUM(F17:F17)</f>
        <v>50998.33</v>
      </c>
    </row>
    <row r="19" spans="1:6">
      <c r="A19" s="13" t="s">
        <v>39</v>
      </c>
      <c r="B19" s="13" t="s">
        <v>30</v>
      </c>
      <c r="C19" s="13" t="s">
        <v>6</v>
      </c>
      <c r="D19" s="15">
        <v>1</v>
      </c>
      <c r="E19" s="16">
        <v>50998.33</v>
      </c>
      <c r="F19" s="16">
        <f>D19*E19</f>
        <v>50998.33</v>
      </c>
    </row>
    <row r="20" spans="1:6">
      <c r="A20" s="19"/>
      <c r="B20" s="19" t="s">
        <v>7</v>
      </c>
      <c r="C20" s="19"/>
      <c r="D20" s="20"/>
      <c r="E20" s="21"/>
      <c r="F20" s="21">
        <f>SUM(F19:F19)</f>
        <v>50998.33</v>
      </c>
    </row>
    <row r="21" spans="1:6">
      <c r="A21" s="22" t="s">
        <v>25</v>
      </c>
      <c r="B21" s="13" t="s">
        <v>30</v>
      </c>
      <c r="C21" s="13" t="s">
        <v>6</v>
      </c>
      <c r="D21" s="15">
        <v>1</v>
      </c>
      <c r="E21" s="16">
        <v>50998.33</v>
      </c>
      <c r="F21" s="16">
        <f>D21*E21</f>
        <v>50998.33</v>
      </c>
    </row>
    <row r="22" spans="1:6">
      <c r="A22" s="19"/>
      <c r="B22" s="19" t="s">
        <v>7</v>
      </c>
      <c r="C22" s="19"/>
      <c r="D22" s="20"/>
      <c r="E22" s="21"/>
      <c r="F22" s="21">
        <f>SUM(F21:F21)</f>
        <v>50998.33</v>
      </c>
    </row>
    <row r="23" spans="1:6">
      <c r="A23" s="13" t="s">
        <v>18</v>
      </c>
      <c r="B23" s="13" t="s">
        <v>30</v>
      </c>
      <c r="C23" s="13" t="s">
        <v>6</v>
      </c>
      <c r="D23" s="15">
        <v>1</v>
      </c>
      <c r="E23" s="16">
        <v>50998.33</v>
      </c>
      <c r="F23" s="16">
        <f>D23*E23</f>
        <v>50998.33</v>
      </c>
    </row>
    <row r="24" spans="1:6">
      <c r="A24" s="19"/>
      <c r="B24" s="19" t="s">
        <v>7</v>
      </c>
      <c r="C24" s="19"/>
      <c r="D24" s="20"/>
      <c r="E24" s="21"/>
      <c r="F24" s="21">
        <f>SUM(F23:F23)</f>
        <v>50998.33</v>
      </c>
    </row>
    <row r="25" spans="1:6">
      <c r="A25" s="22" t="s">
        <v>40</v>
      </c>
      <c r="B25" s="13" t="s">
        <v>30</v>
      </c>
      <c r="C25" s="13" t="s">
        <v>6</v>
      </c>
      <c r="D25" s="15">
        <v>1</v>
      </c>
      <c r="E25" s="16">
        <v>50998.33</v>
      </c>
      <c r="F25" s="16">
        <f>D25*E25</f>
        <v>50998.33</v>
      </c>
    </row>
    <row r="26" spans="1:6">
      <c r="A26" s="19"/>
      <c r="B26" s="19" t="s">
        <v>7</v>
      </c>
      <c r="C26" s="19"/>
      <c r="D26" s="20"/>
      <c r="E26" s="21"/>
      <c r="F26" s="21">
        <f>SUM(F25:F25)</f>
        <v>50998.33</v>
      </c>
    </row>
    <row r="27" spans="1:6">
      <c r="A27" s="13" t="s">
        <v>41</v>
      </c>
      <c r="B27" s="13" t="s">
        <v>30</v>
      </c>
      <c r="C27" s="13" t="s">
        <v>6</v>
      </c>
      <c r="D27" s="15">
        <v>1</v>
      </c>
      <c r="E27" s="16">
        <v>50998.33</v>
      </c>
      <c r="F27" s="16">
        <f>D27*E27</f>
        <v>50998.33</v>
      </c>
    </row>
    <row r="28" spans="1:6">
      <c r="A28" s="19"/>
      <c r="B28" s="19" t="s">
        <v>7</v>
      </c>
      <c r="C28" s="19"/>
      <c r="D28" s="20"/>
      <c r="E28" s="21"/>
      <c r="F28" s="21">
        <f>SUM(F27:F27)</f>
        <v>50998.33</v>
      </c>
    </row>
    <row r="29" spans="1:6">
      <c r="A29" s="22" t="s">
        <v>42</v>
      </c>
      <c r="B29" s="13" t="s">
        <v>30</v>
      </c>
      <c r="C29" s="13" t="s">
        <v>6</v>
      </c>
      <c r="D29" s="15">
        <v>1</v>
      </c>
      <c r="E29" s="16">
        <v>50998.33</v>
      </c>
      <c r="F29" s="16">
        <f>D29*E29</f>
        <v>50998.33</v>
      </c>
    </row>
    <row r="30" spans="1:6">
      <c r="A30" s="19"/>
      <c r="B30" s="19" t="s">
        <v>7</v>
      </c>
      <c r="C30" s="19"/>
      <c r="D30" s="20"/>
      <c r="E30" s="21"/>
      <c r="F30" s="21">
        <f>SUM(F29:F29)</f>
        <v>50998.33</v>
      </c>
    </row>
    <row r="31" spans="1:6" s="25" customFormat="1">
      <c r="A31" s="22" t="s">
        <v>43</v>
      </c>
      <c r="B31" s="13" t="s">
        <v>30</v>
      </c>
      <c r="C31" s="13" t="s">
        <v>6</v>
      </c>
      <c r="D31" s="15">
        <v>1</v>
      </c>
      <c r="E31" s="16">
        <v>50998.33</v>
      </c>
      <c r="F31" s="16">
        <f>D31*E31</f>
        <v>50998.33</v>
      </c>
    </row>
    <row r="32" spans="1:6">
      <c r="A32" s="19"/>
      <c r="B32" s="19" t="s">
        <v>7</v>
      </c>
      <c r="C32" s="19"/>
      <c r="D32" s="20"/>
      <c r="E32" s="21"/>
      <c r="F32" s="21">
        <f>SUM(F31:F31)</f>
        <v>50998.33</v>
      </c>
    </row>
    <row r="33" spans="1:6" ht="15.75">
      <c r="A33" s="26"/>
      <c r="B33" s="26"/>
      <c r="C33" s="26"/>
      <c r="D33" s="27"/>
      <c r="E33" s="28"/>
      <c r="F33" s="42">
        <f>F32+F30+F28+F26+F24+F22+F20+F18+F16+F14+F12+F10+F8+F4+F6</f>
        <v>764974.95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56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88"/>
  <sheetViews>
    <sheetView view="pageBreakPreview" topLeftCell="A79" zoomScaleSheetLayoutView="100" workbookViewId="0">
      <selection activeCell="G99" sqref="G99"/>
    </sheetView>
  </sheetViews>
  <sheetFormatPr defaultRowHeight="15"/>
  <cols>
    <col min="1" max="1" width="21.7109375" style="12" customWidth="1"/>
    <col min="2" max="2" width="35" style="12" customWidth="1"/>
    <col min="3" max="3" width="11.85546875" style="12" customWidth="1"/>
    <col min="4" max="4" width="9.140625" style="29" customWidth="1"/>
    <col min="5" max="5" width="15" style="18" customWidth="1"/>
    <col min="6" max="6" width="16.42578125" style="18" customWidth="1"/>
    <col min="7" max="7" width="20.7109375" style="12" customWidth="1"/>
    <col min="8" max="16384" width="9.140625" style="12"/>
  </cols>
  <sheetData>
    <row r="1" spans="1:6" ht="18.75">
      <c r="A1" s="91" t="s">
        <v>95</v>
      </c>
      <c r="B1" s="91"/>
      <c r="C1" s="91"/>
      <c r="D1" s="91"/>
      <c r="E1" s="91"/>
      <c r="F1" s="91"/>
    </row>
    <row r="2" spans="1:6" ht="15.75">
      <c r="A2" s="45" t="s">
        <v>0</v>
      </c>
      <c r="B2" s="45" t="s">
        <v>1</v>
      </c>
      <c r="C2" s="45" t="s">
        <v>2</v>
      </c>
      <c r="D2" s="46" t="s">
        <v>3</v>
      </c>
      <c r="E2" s="47" t="s">
        <v>4</v>
      </c>
      <c r="F2" s="47" t="s">
        <v>5</v>
      </c>
    </row>
    <row r="3" spans="1:6" ht="45">
      <c r="A3" s="13" t="s">
        <v>32</v>
      </c>
      <c r="B3" s="17" t="s">
        <v>44</v>
      </c>
      <c r="C3" s="13" t="s">
        <v>6</v>
      </c>
      <c r="D3" s="15">
        <v>3</v>
      </c>
      <c r="E3" s="16">
        <v>4984</v>
      </c>
      <c r="F3" s="16">
        <v>14953.68</v>
      </c>
    </row>
    <row r="4" spans="1:6">
      <c r="A4" s="13" t="s">
        <v>32</v>
      </c>
      <c r="B4" s="13" t="s">
        <v>46</v>
      </c>
      <c r="C4" s="13" t="s">
        <v>6</v>
      </c>
      <c r="D4" s="15">
        <v>1247</v>
      </c>
      <c r="E4" s="16">
        <v>0.73</v>
      </c>
      <c r="F4" s="16">
        <v>910.31</v>
      </c>
    </row>
    <row r="5" spans="1:6">
      <c r="A5" s="13" t="s">
        <v>32</v>
      </c>
      <c r="B5" s="13" t="s">
        <v>28</v>
      </c>
      <c r="C5" s="13" t="s">
        <v>6</v>
      </c>
      <c r="D5" s="15">
        <v>328</v>
      </c>
      <c r="E5" s="16">
        <v>6.8</v>
      </c>
      <c r="F5" s="16">
        <v>2230.4</v>
      </c>
    </row>
    <row r="6" spans="1:6">
      <c r="A6" s="13" t="s">
        <v>32</v>
      </c>
      <c r="B6" s="13" t="s">
        <v>45</v>
      </c>
      <c r="C6" s="13" t="s">
        <v>6</v>
      </c>
      <c r="D6" s="15">
        <v>5</v>
      </c>
      <c r="E6" s="16">
        <v>48</v>
      </c>
      <c r="F6" s="16">
        <v>240</v>
      </c>
    </row>
    <row r="7" spans="1:6">
      <c r="A7" s="19"/>
      <c r="B7" s="19" t="s">
        <v>7</v>
      </c>
      <c r="C7" s="19"/>
      <c r="D7" s="20"/>
      <c r="E7" s="21"/>
      <c r="F7" s="21">
        <f>SUM(F3:F6)</f>
        <v>18334.39</v>
      </c>
    </row>
    <row r="8" spans="1:6" ht="45">
      <c r="A8" s="22" t="s">
        <v>47</v>
      </c>
      <c r="B8" s="17" t="s">
        <v>44</v>
      </c>
      <c r="C8" s="13" t="s">
        <v>6</v>
      </c>
      <c r="D8" s="15">
        <v>2</v>
      </c>
      <c r="E8" s="16">
        <v>4984</v>
      </c>
      <c r="F8" s="23">
        <v>9969.1200000000008</v>
      </c>
    </row>
    <row r="9" spans="1:6">
      <c r="A9" s="22" t="s">
        <v>47</v>
      </c>
      <c r="B9" s="13" t="s">
        <v>46</v>
      </c>
      <c r="C9" s="13" t="s">
        <v>6</v>
      </c>
      <c r="D9" s="15">
        <v>488</v>
      </c>
      <c r="E9" s="16">
        <v>0.73</v>
      </c>
      <c r="F9" s="23">
        <v>356.24</v>
      </c>
    </row>
    <row r="10" spans="1:6">
      <c r="A10" s="22" t="s">
        <v>47</v>
      </c>
      <c r="B10" s="13" t="s">
        <v>28</v>
      </c>
      <c r="C10" s="13" t="s">
        <v>6</v>
      </c>
      <c r="D10" s="15">
        <v>128</v>
      </c>
      <c r="E10" s="16">
        <v>6.8</v>
      </c>
      <c r="F10" s="23">
        <v>870.4</v>
      </c>
    </row>
    <row r="11" spans="1:6">
      <c r="A11" s="22" t="s">
        <v>47</v>
      </c>
      <c r="B11" s="13" t="s">
        <v>45</v>
      </c>
      <c r="C11" s="13" t="s">
        <v>6</v>
      </c>
      <c r="D11" s="15">
        <v>2</v>
      </c>
      <c r="E11" s="16">
        <v>48</v>
      </c>
      <c r="F11" s="23">
        <v>96</v>
      </c>
    </row>
    <row r="12" spans="1:6">
      <c r="A12" s="19"/>
      <c r="B12" s="19"/>
      <c r="C12" s="19"/>
      <c r="D12" s="20"/>
      <c r="E12" s="21"/>
      <c r="F12" s="21">
        <f>SUM(F8:F11)</f>
        <v>11291.76</v>
      </c>
    </row>
    <row r="13" spans="1:6" ht="45">
      <c r="A13" s="22" t="s">
        <v>22</v>
      </c>
      <c r="B13" s="17" t="s">
        <v>44</v>
      </c>
      <c r="C13" s="13" t="s">
        <v>6</v>
      </c>
      <c r="D13" s="15">
        <v>3</v>
      </c>
      <c r="E13" s="16">
        <v>4984</v>
      </c>
      <c r="F13" s="16">
        <v>14953.68</v>
      </c>
    </row>
    <row r="14" spans="1:6">
      <c r="A14" s="22" t="s">
        <v>22</v>
      </c>
      <c r="B14" s="13" t="s">
        <v>46</v>
      </c>
      <c r="C14" s="13" t="s">
        <v>6</v>
      </c>
      <c r="D14" s="15">
        <v>1030</v>
      </c>
      <c r="E14" s="16">
        <v>0.73</v>
      </c>
      <c r="F14" s="16">
        <v>751.9</v>
      </c>
    </row>
    <row r="15" spans="1:6">
      <c r="A15" s="22" t="s">
        <v>22</v>
      </c>
      <c r="B15" s="13" t="s">
        <v>28</v>
      </c>
      <c r="C15" s="13" t="s">
        <v>6</v>
      </c>
      <c r="D15" s="15">
        <v>271</v>
      </c>
      <c r="E15" s="16">
        <v>6.8</v>
      </c>
      <c r="F15" s="16">
        <v>1842.8</v>
      </c>
    </row>
    <row r="16" spans="1:6">
      <c r="A16" s="22" t="s">
        <v>22</v>
      </c>
      <c r="B16" s="13" t="s">
        <v>45</v>
      </c>
      <c r="C16" s="13" t="s">
        <v>6</v>
      </c>
      <c r="D16" s="15">
        <v>4</v>
      </c>
      <c r="E16" s="16">
        <v>48</v>
      </c>
      <c r="F16" s="16">
        <v>192</v>
      </c>
    </row>
    <row r="17" spans="1:6">
      <c r="A17" s="19"/>
      <c r="B17" s="19" t="s">
        <v>7</v>
      </c>
      <c r="C17" s="19"/>
      <c r="D17" s="20"/>
      <c r="E17" s="21"/>
      <c r="F17" s="21">
        <f>SUM(F13:F16)</f>
        <v>17740.38</v>
      </c>
    </row>
    <row r="18" spans="1:6" ht="45">
      <c r="A18" s="22" t="s">
        <v>33</v>
      </c>
      <c r="B18" s="17" t="s">
        <v>44</v>
      </c>
      <c r="C18" s="13" t="s">
        <v>6</v>
      </c>
      <c r="D18" s="15">
        <v>3</v>
      </c>
      <c r="E18" s="16">
        <v>4984</v>
      </c>
      <c r="F18" s="16">
        <v>14953.68</v>
      </c>
    </row>
    <row r="19" spans="1:6">
      <c r="A19" s="22" t="s">
        <v>33</v>
      </c>
      <c r="B19" s="13" t="s">
        <v>46</v>
      </c>
      <c r="C19" s="13" t="s">
        <v>6</v>
      </c>
      <c r="D19" s="15">
        <v>949</v>
      </c>
      <c r="E19" s="16">
        <v>0.73</v>
      </c>
      <c r="F19" s="16">
        <v>692.77</v>
      </c>
    </row>
    <row r="20" spans="1:6">
      <c r="A20" s="22" t="s">
        <v>33</v>
      </c>
      <c r="B20" s="13" t="s">
        <v>28</v>
      </c>
      <c r="C20" s="13" t="s">
        <v>6</v>
      </c>
      <c r="D20" s="15">
        <v>250</v>
      </c>
      <c r="E20" s="16">
        <v>6.8</v>
      </c>
      <c r="F20" s="16">
        <v>1700</v>
      </c>
    </row>
    <row r="21" spans="1:6">
      <c r="A21" s="22" t="s">
        <v>33</v>
      </c>
      <c r="B21" s="13" t="s">
        <v>45</v>
      </c>
      <c r="C21" s="13" t="s">
        <v>6</v>
      </c>
      <c r="D21" s="15">
        <v>4</v>
      </c>
      <c r="E21" s="16">
        <v>48</v>
      </c>
      <c r="F21" s="16">
        <v>192</v>
      </c>
    </row>
    <row r="22" spans="1:6">
      <c r="A22" s="19"/>
      <c r="B22" s="19" t="s">
        <v>7</v>
      </c>
      <c r="C22" s="19"/>
      <c r="D22" s="20"/>
      <c r="E22" s="21"/>
      <c r="F22" s="21">
        <f>SUM(F18:F21)</f>
        <v>17538.45</v>
      </c>
    </row>
    <row r="23" spans="1:6" ht="45">
      <c r="A23" s="22" t="s">
        <v>34</v>
      </c>
      <c r="B23" s="17" t="s">
        <v>44</v>
      </c>
      <c r="C23" s="13" t="s">
        <v>6</v>
      </c>
      <c r="D23" s="15">
        <v>4</v>
      </c>
      <c r="E23" s="16">
        <v>4984</v>
      </c>
      <c r="F23" s="16">
        <v>19938.240000000002</v>
      </c>
    </row>
    <row r="24" spans="1:6">
      <c r="A24" s="22" t="s">
        <v>34</v>
      </c>
      <c r="B24" s="13" t="s">
        <v>46</v>
      </c>
      <c r="C24" s="13" t="s">
        <v>6</v>
      </c>
      <c r="D24" s="15">
        <v>1220</v>
      </c>
      <c r="E24" s="16">
        <v>0.73</v>
      </c>
      <c r="F24" s="16">
        <v>890.6</v>
      </c>
    </row>
    <row r="25" spans="1:6">
      <c r="A25" s="22" t="s">
        <v>34</v>
      </c>
      <c r="B25" s="13" t="s">
        <v>28</v>
      </c>
      <c r="C25" s="13" t="s">
        <v>6</v>
      </c>
      <c r="D25" s="15">
        <v>321</v>
      </c>
      <c r="E25" s="16">
        <v>6.8</v>
      </c>
      <c r="F25" s="16">
        <v>2182.8000000000002</v>
      </c>
    </row>
    <row r="26" spans="1:6">
      <c r="A26" s="22" t="s">
        <v>34</v>
      </c>
      <c r="B26" s="13" t="s">
        <v>45</v>
      </c>
      <c r="C26" s="13" t="s">
        <v>6</v>
      </c>
      <c r="D26" s="15">
        <v>4</v>
      </c>
      <c r="E26" s="16">
        <v>48</v>
      </c>
      <c r="F26" s="16">
        <v>192</v>
      </c>
    </row>
    <row r="27" spans="1:6">
      <c r="A27" s="19"/>
      <c r="B27" s="19" t="s">
        <v>7</v>
      </c>
      <c r="C27" s="19"/>
      <c r="D27" s="20"/>
      <c r="E27" s="21"/>
      <c r="F27" s="21">
        <f>SUM(F23:F26)</f>
        <v>23203.64</v>
      </c>
    </row>
    <row r="28" spans="1:6" ht="45">
      <c r="A28" s="13" t="s">
        <v>35</v>
      </c>
      <c r="B28" s="17" t="s">
        <v>44</v>
      </c>
      <c r="C28" s="13" t="s">
        <v>6</v>
      </c>
      <c r="D28" s="15">
        <v>2</v>
      </c>
      <c r="E28" s="16">
        <v>4984</v>
      </c>
      <c r="F28" s="16">
        <v>9969.1200000000008</v>
      </c>
    </row>
    <row r="29" spans="1:6">
      <c r="A29" s="13" t="s">
        <v>35</v>
      </c>
      <c r="B29" s="13" t="s">
        <v>46</v>
      </c>
      <c r="C29" s="13" t="s">
        <v>6</v>
      </c>
      <c r="D29" s="15">
        <v>623</v>
      </c>
      <c r="E29" s="16">
        <v>0.73</v>
      </c>
      <c r="F29" s="16">
        <v>454.79</v>
      </c>
    </row>
    <row r="30" spans="1:6">
      <c r="A30" s="13" t="s">
        <v>35</v>
      </c>
      <c r="B30" s="13" t="s">
        <v>28</v>
      </c>
      <c r="C30" s="13" t="s">
        <v>6</v>
      </c>
      <c r="D30" s="15">
        <v>164</v>
      </c>
      <c r="E30" s="16">
        <v>6.8</v>
      </c>
      <c r="F30" s="16">
        <v>1115.2</v>
      </c>
    </row>
    <row r="31" spans="1:6">
      <c r="A31" s="13" t="s">
        <v>35</v>
      </c>
      <c r="B31" s="13" t="s">
        <v>45</v>
      </c>
      <c r="C31" s="13" t="s">
        <v>6</v>
      </c>
      <c r="D31" s="15">
        <v>2</v>
      </c>
      <c r="E31" s="16">
        <v>48</v>
      </c>
      <c r="F31" s="16">
        <v>96</v>
      </c>
    </row>
    <row r="32" spans="1:6">
      <c r="A32" s="19"/>
      <c r="B32" s="19" t="s">
        <v>7</v>
      </c>
      <c r="C32" s="19"/>
      <c r="D32" s="20"/>
      <c r="E32" s="21"/>
      <c r="F32" s="21">
        <f>SUM(F28:F31)</f>
        <v>11635.110000000002</v>
      </c>
    </row>
    <row r="33" spans="1:6" ht="45">
      <c r="A33" s="22" t="s">
        <v>36</v>
      </c>
      <c r="B33" s="17" t="s">
        <v>44</v>
      </c>
      <c r="C33" s="13" t="s">
        <v>6</v>
      </c>
      <c r="D33" s="15">
        <v>2</v>
      </c>
      <c r="E33" s="16">
        <v>4984</v>
      </c>
      <c r="F33" s="16">
        <v>9969.1200000000008</v>
      </c>
    </row>
    <row r="34" spans="1:6">
      <c r="A34" s="22" t="s">
        <v>36</v>
      </c>
      <c r="B34" s="13" t="s">
        <v>46</v>
      </c>
      <c r="C34" s="13" t="s">
        <v>6</v>
      </c>
      <c r="D34" s="15">
        <v>1301</v>
      </c>
      <c r="E34" s="16">
        <v>0.73</v>
      </c>
      <c r="F34" s="16">
        <v>949.73</v>
      </c>
    </row>
    <row r="35" spans="1:6">
      <c r="A35" s="22" t="s">
        <v>36</v>
      </c>
      <c r="B35" s="13" t="s">
        <v>28</v>
      </c>
      <c r="C35" s="13" t="s">
        <v>6</v>
      </c>
      <c r="D35" s="15">
        <v>342</v>
      </c>
      <c r="E35" s="16">
        <v>6.8</v>
      </c>
      <c r="F35" s="16">
        <v>2325.6</v>
      </c>
    </row>
    <row r="36" spans="1:6">
      <c r="A36" s="22" t="s">
        <v>36</v>
      </c>
      <c r="B36" s="13" t="s">
        <v>45</v>
      </c>
      <c r="C36" s="13" t="s">
        <v>6</v>
      </c>
      <c r="D36" s="15">
        <v>5</v>
      </c>
      <c r="E36" s="16">
        <v>48</v>
      </c>
      <c r="F36" s="16">
        <v>240</v>
      </c>
    </row>
    <row r="37" spans="1:6">
      <c r="A37" s="19"/>
      <c r="B37" s="19" t="s">
        <v>7</v>
      </c>
      <c r="C37" s="19"/>
      <c r="D37" s="20"/>
      <c r="E37" s="21"/>
      <c r="F37" s="21">
        <f>SUM(F33:F36)</f>
        <v>13484.45</v>
      </c>
    </row>
    <row r="38" spans="1:6" ht="45">
      <c r="A38" s="22" t="s">
        <v>37</v>
      </c>
      <c r="B38" s="17" t="s">
        <v>44</v>
      </c>
      <c r="C38" s="13" t="s">
        <v>6</v>
      </c>
      <c r="D38" s="15">
        <v>4</v>
      </c>
      <c r="E38" s="16">
        <v>4984</v>
      </c>
      <c r="F38" s="16">
        <v>19938.240000000002</v>
      </c>
    </row>
    <row r="39" spans="1:6">
      <c r="A39" s="22" t="s">
        <v>37</v>
      </c>
      <c r="B39" s="13" t="s">
        <v>46</v>
      </c>
      <c r="C39" s="13" t="s">
        <v>6</v>
      </c>
      <c r="D39" s="15">
        <v>1409</v>
      </c>
      <c r="E39" s="16">
        <v>0.73</v>
      </c>
      <c r="F39" s="16">
        <v>1028.57</v>
      </c>
    </row>
    <row r="40" spans="1:6">
      <c r="A40" s="22" t="s">
        <v>37</v>
      </c>
      <c r="B40" s="13" t="s">
        <v>28</v>
      </c>
      <c r="C40" s="13" t="s">
        <v>6</v>
      </c>
      <c r="D40" s="15">
        <v>371</v>
      </c>
      <c r="E40" s="16">
        <v>6.8</v>
      </c>
      <c r="F40" s="16">
        <v>2522.8000000000002</v>
      </c>
    </row>
    <row r="41" spans="1:6">
      <c r="A41" s="22" t="s">
        <v>37</v>
      </c>
      <c r="B41" s="13" t="s">
        <v>45</v>
      </c>
      <c r="C41" s="13" t="s">
        <v>6</v>
      </c>
      <c r="D41" s="15">
        <v>5</v>
      </c>
      <c r="E41" s="16">
        <v>48</v>
      </c>
      <c r="F41" s="16">
        <v>240</v>
      </c>
    </row>
    <row r="42" spans="1:6">
      <c r="A42" s="19"/>
      <c r="B42" s="19" t="s">
        <v>7</v>
      </c>
      <c r="C42" s="19"/>
      <c r="D42" s="20"/>
      <c r="E42" s="21"/>
      <c r="F42" s="21">
        <f>SUM(F38:F41)</f>
        <v>23729.61</v>
      </c>
    </row>
    <row r="43" spans="1:6" ht="45">
      <c r="A43" s="22" t="s">
        <v>38</v>
      </c>
      <c r="B43" s="17" t="s">
        <v>44</v>
      </c>
      <c r="C43" s="13" t="s">
        <v>6</v>
      </c>
      <c r="D43" s="15">
        <v>3</v>
      </c>
      <c r="E43" s="16">
        <v>4984</v>
      </c>
      <c r="F43" s="16">
        <v>14953.68</v>
      </c>
    </row>
    <row r="44" spans="1:6">
      <c r="A44" s="22" t="s">
        <v>38</v>
      </c>
      <c r="B44" s="13" t="s">
        <v>46</v>
      </c>
      <c r="C44" s="13" t="s">
        <v>6</v>
      </c>
      <c r="D44" s="15">
        <v>1437</v>
      </c>
      <c r="E44" s="16">
        <v>0.73</v>
      </c>
      <c r="F44" s="16">
        <v>1049.01</v>
      </c>
    </row>
    <row r="45" spans="1:6">
      <c r="A45" s="22" t="s">
        <v>38</v>
      </c>
      <c r="B45" s="13" t="s">
        <v>28</v>
      </c>
      <c r="C45" s="13" t="s">
        <v>6</v>
      </c>
      <c r="D45" s="15">
        <v>378</v>
      </c>
      <c r="E45" s="16">
        <v>6.8</v>
      </c>
      <c r="F45" s="16">
        <v>2570.4</v>
      </c>
    </row>
    <row r="46" spans="1:6">
      <c r="A46" s="22" t="s">
        <v>38</v>
      </c>
      <c r="B46" s="13" t="s">
        <v>45</v>
      </c>
      <c r="C46" s="13" t="s">
        <v>6</v>
      </c>
      <c r="D46" s="15">
        <v>5</v>
      </c>
      <c r="E46" s="16">
        <v>48</v>
      </c>
      <c r="F46" s="16">
        <v>240</v>
      </c>
    </row>
    <row r="47" spans="1:6">
      <c r="A47" s="19"/>
      <c r="B47" s="19" t="s">
        <v>7</v>
      </c>
      <c r="C47" s="19"/>
      <c r="D47" s="20"/>
      <c r="E47" s="21"/>
      <c r="F47" s="21">
        <f>SUM(F43:F46)</f>
        <v>18813.09</v>
      </c>
    </row>
    <row r="48" spans="1:6" ht="45">
      <c r="A48" s="13" t="s">
        <v>39</v>
      </c>
      <c r="B48" s="17" t="s">
        <v>44</v>
      </c>
      <c r="C48" s="13" t="s">
        <v>6</v>
      </c>
      <c r="D48" s="15">
        <v>3</v>
      </c>
      <c r="E48" s="16">
        <v>4984</v>
      </c>
      <c r="F48" s="16">
        <v>14953.68</v>
      </c>
    </row>
    <row r="49" spans="1:6">
      <c r="A49" s="13" t="s">
        <v>39</v>
      </c>
      <c r="B49" s="13" t="s">
        <v>46</v>
      </c>
      <c r="C49" s="13" t="s">
        <v>6</v>
      </c>
      <c r="D49" s="15">
        <v>1220</v>
      </c>
      <c r="E49" s="16">
        <v>0.73</v>
      </c>
      <c r="F49" s="16">
        <v>890.6</v>
      </c>
    </row>
    <row r="50" spans="1:6">
      <c r="A50" s="13" t="s">
        <v>39</v>
      </c>
      <c r="B50" s="13" t="s">
        <v>28</v>
      </c>
      <c r="C50" s="13" t="s">
        <v>6</v>
      </c>
      <c r="D50" s="15">
        <v>321</v>
      </c>
      <c r="E50" s="16">
        <v>6.8</v>
      </c>
      <c r="F50" s="16">
        <v>2182.8000000000002</v>
      </c>
    </row>
    <row r="51" spans="1:6">
      <c r="A51" s="13" t="s">
        <v>39</v>
      </c>
      <c r="B51" s="13" t="s">
        <v>45</v>
      </c>
      <c r="C51" s="13" t="s">
        <v>6</v>
      </c>
      <c r="D51" s="15">
        <v>4</v>
      </c>
      <c r="E51" s="16">
        <v>48</v>
      </c>
      <c r="F51" s="16">
        <v>192</v>
      </c>
    </row>
    <row r="52" spans="1:6">
      <c r="A52" s="19"/>
      <c r="B52" s="19" t="s">
        <v>7</v>
      </c>
      <c r="C52" s="19"/>
      <c r="D52" s="20"/>
      <c r="E52" s="21"/>
      <c r="F52" s="21">
        <f>SUM(F48:F51)</f>
        <v>18219.080000000002</v>
      </c>
    </row>
    <row r="53" spans="1:6" ht="45">
      <c r="A53" s="22" t="s">
        <v>25</v>
      </c>
      <c r="B53" s="17" t="s">
        <v>44</v>
      </c>
      <c r="C53" s="13" t="s">
        <v>6</v>
      </c>
      <c r="D53" s="15">
        <v>4</v>
      </c>
      <c r="E53" s="16">
        <v>4984</v>
      </c>
      <c r="F53" s="16">
        <v>19938.240000000002</v>
      </c>
    </row>
    <row r="54" spans="1:6">
      <c r="A54" s="22" t="s">
        <v>25</v>
      </c>
      <c r="B54" s="13" t="s">
        <v>46</v>
      </c>
      <c r="C54" s="13" t="s">
        <v>6</v>
      </c>
      <c r="D54" s="15">
        <v>1138</v>
      </c>
      <c r="E54" s="16">
        <v>0.73</v>
      </c>
      <c r="F54" s="16">
        <v>830.74</v>
      </c>
    </row>
    <row r="55" spans="1:6">
      <c r="A55" s="22" t="s">
        <v>25</v>
      </c>
      <c r="B55" s="13" t="s">
        <v>28</v>
      </c>
      <c r="C55" s="13" t="s">
        <v>6</v>
      </c>
      <c r="D55" s="15">
        <v>300</v>
      </c>
      <c r="E55" s="16">
        <v>6.8</v>
      </c>
      <c r="F55" s="16">
        <v>2040</v>
      </c>
    </row>
    <row r="56" spans="1:6">
      <c r="A56" s="22" t="s">
        <v>25</v>
      </c>
      <c r="B56" s="13" t="s">
        <v>45</v>
      </c>
      <c r="C56" s="13" t="s">
        <v>6</v>
      </c>
      <c r="D56" s="15">
        <v>4</v>
      </c>
      <c r="E56" s="16">
        <v>48</v>
      </c>
      <c r="F56" s="16">
        <v>192</v>
      </c>
    </row>
    <row r="57" spans="1:6">
      <c r="A57" s="19"/>
      <c r="B57" s="19" t="s">
        <v>7</v>
      </c>
      <c r="C57" s="19"/>
      <c r="D57" s="20"/>
      <c r="E57" s="21"/>
      <c r="F57" s="21">
        <f>SUM(F53:F56)</f>
        <v>23000.980000000003</v>
      </c>
    </row>
    <row r="58" spans="1:6" ht="45">
      <c r="A58" s="13" t="s">
        <v>18</v>
      </c>
      <c r="B58" s="17" t="s">
        <v>44</v>
      </c>
      <c r="C58" s="13" t="s">
        <v>6</v>
      </c>
      <c r="D58" s="15">
        <v>1</v>
      </c>
      <c r="E58" s="16">
        <v>4984</v>
      </c>
      <c r="F58" s="16">
        <v>4984.5600000000004</v>
      </c>
    </row>
    <row r="59" spans="1:6">
      <c r="A59" s="13" t="s">
        <v>18</v>
      </c>
      <c r="B59" s="13" t="s">
        <v>46</v>
      </c>
      <c r="C59" s="13" t="s">
        <v>6</v>
      </c>
      <c r="D59" s="15">
        <v>623</v>
      </c>
      <c r="E59" s="16">
        <v>0.73</v>
      </c>
      <c r="F59" s="16">
        <v>454.79</v>
      </c>
    </row>
    <row r="60" spans="1:6">
      <c r="A60" s="13" t="s">
        <v>18</v>
      </c>
      <c r="B60" s="13" t="s">
        <v>28</v>
      </c>
      <c r="C60" s="13" t="s">
        <v>6</v>
      </c>
      <c r="D60" s="15">
        <v>164</v>
      </c>
      <c r="E60" s="16">
        <v>6.8</v>
      </c>
      <c r="F60" s="16">
        <v>1115.2</v>
      </c>
    </row>
    <row r="61" spans="1:6">
      <c r="A61" s="13" t="s">
        <v>18</v>
      </c>
      <c r="B61" s="13" t="s">
        <v>45</v>
      </c>
      <c r="C61" s="13" t="s">
        <v>6</v>
      </c>
      <c r="D61" s="15">
        <v>2</v>
      </c>
      <c r="E61" s="16">
        <v>48</v>
      </c>
      <c r="F61" s="16">
        <v>96</v>
      </c>
    </row>
    <row r="62" spans="1:6">
      <c r="A62" s="19"/>
      <c r="B62" s="19" t="s">
        <v>7</v>
      </c>
      <c r="C62" s="19"/>
      <c r="D62" s="20"/>
      <c r="E62" s="21"/>
      <c r="F62" s="21">
        <f>SUM(F58:F61)</f>
        <v>6650.55</v>
      </c>
    </row>
    <row r="63" spans="1:6" ht="45">
      <c r="A63" s="22" t="s">
        <v>40</v>
      </c>
      <c r="B63" s="17" t="s">
        <v>44</v>
      </c>
      <c r="C63" s="13" t="s">
        <v>6</v>
      </c>
      <c r="D63" s="15">
        <v>4</v>
      </c>
      <c r="E63" s="16">
        <v>4984</v>
      </c>
      <c r="F63" s="16">
        <v>19938.240000000002</v>
      </c>
    </row>
    <row r="64" spans="1:6">
      <c r="A64" s="22" t="s">
        <v>40</v>
      </c>
      <c r="B64" s="13" t="s">
        <v>46</v>
      </c>
      <c r="C64" s="13" t="s">
        <v>6</v>
      </c>
      <c r="D64" s="15">
        <v>1274</v>
      </c>
      <c r="E64" s="16">
        <v>0.73</v>
      </c>
      <c r="F64" s="16">
        <v>930.02</v>
      </c>
    </row>
    <row r="65" spans="1:6">
      <c r="A65" s="22" t="s">
        <v>40</v>
      </c>
      <c r="B65" s="13" t="s">
        <v>28</v>
      </c>
      <c r="C65" s="13" t="s">
        <v>6</v>
      </c>
      <c r="D65" s="15">
        <v>335</v>
      </c>
      <c r="E65" s="16">
        <v>6.8</v>
      </c>
      <c r="F65" s="16">
        <v>2278</v>
      </c>
    </row>
    <row r="66" spans="1:6">
      <c r="A66" s="22" t="s">
        <v>40</v>
      </c>
      <c r="B66" s="13" t="s">
        <v>45</v>
      </c>
      <c r="C66" s="13" t="s">
        <v>6</v>
      </c>
      <c r="D66" s="15">
        <v>5</v>
      </c>
      <c r="E66" s="16">
        <v>48</v>
      </c>
      <c r="F66" s="16">
        <v>240</v>
      </c>
    </row>
    <row r="67" spans="1:6">
      <c r="A67" s="19"/>
      <c r="B67" s="19" t="s">
        <v>7</v>
      </c>
      <c r="C67" s="19"/>
      <c r="D67" s="20"/>
      <c r="E67" s="21"/>
      <c r="F67" s="21">
        <f>SUM(F63:F66)</f>
        <v>23386.260000000002</v>
      </c>
    </row>
    <row r="68" spans="1:6" ht="45">
      <c r="A68" s="13" t="s">
        <v>41</v>
      </c>
      <c r="B68" s="17" t="s">
        <v>44</v>
      </c>
      <c r="C68" s="13" t="s">
        <v>6</v>
      </c>
      <c r="D68" s="15">
        <v>3</v>
      </c>
      <c r="E68" s="16">
        <v>4984</v>
      </c>
      <c r="F68" s="16">
        <v>14953.68</v>
      </c>
    </row>
    <row r="69" spans="1:6">
      <c r="A69" s="13" t="s">
        <v>41</v>
      </c>
      <c r="B69" s="13" t="s">
        <v>46</v>
      </c>
      <c r="C69" s="13" t="s">
        <v>6</v>
      </c>
      <c r="D69" s="15">
        <v>1328</v>
      </c>
      <c r="E69" s="16">
        <v>0.73</v>
      </c>
      <c r="F69" s="16">
        <v>969.44</v>
      </c>
    </row>
    <row r="70" spans="1:6">
      <c r="A70" s="13" t="s">
        <v>41</v>
      </c>
      <c r="B70" s="13" t="s">
        <v>28</v>
      </c>
      <c r="C70" s="13" t="s">
        <v>6</v>
      </c>
      <c r="D70" s="15">
        <v>350</v>
      </c>
      <c r="E70" s="16">
        <v>6.8</v>
      </c>
      <c r="F70" s="16">
        <v>2380</v>
      </c>
    </row>
    <row r="71" spans="1:6">
      <c r="A71" s="13" t="s">
        <v>41</v>
      </c>
      <c r="B71" s="13" t="s">
        <v>45</v>
      </c>
      <c r="C71" s="13" t="s">
        <v>6</v>
      </c>
      <c r="D71" s="15">
        <v>5</v>
      </c>
      <c r="E71" s="16">
        <v>48</v>
      </c>
      <c r="F71" s="16">
        <v>240</v>
      </c>
    </row>
    <row r="72" spans="1:6">
      <c r="A72" s="19"/>
      <c r="B72" s="19" t="s">
        <v>7</v>
      </c>
      <c r="C72" s="19"/>
      <c r="D72" s="20"/>
      <c r="E72" s="21"/>
      <c r="F72" s="21">
        <f>SUM(F68:F71)</f>
        <v>18543.120000000003</v>
      </c>
    </row>
    <row r="73" spans="1:6" ht="45">
      <c r="A73" s="22" t="s">
        <v>48</v>
      </c>
      <c r="B73" s="17" t="s">
        <v>44</v>
      </c>
      <c r="C73" s="13" t="s">
        <v>6</v>
      </c>
      <c r="D73" s="15">
        <v>4</v>
      </c>
      <c r="E73" s="16">
        <v>4984</v>
      </c>
      <c r="F73" s="16">
        <v>19938.240000000002</v>
      </c>
    </row>
    <row r="74" spans="1:6">
      <c r="A74" s="22" t="s">
        <v>48</v>
      </c>
      <c r="B74" s="13" t="s">
        <v>46</v>
      </c>
      <c r="C74" s="13" t="s">
        <v>6</v>
      </c>
      <c r="D74" s="15">
        <v>1247</v>
      </c>
      <c r="E74" s="16">
        <v>0.73</v>
      </c>
      <c r="F74" s="16">
        <v>910.31</v>
      </c>
    </row>
    <row r="75" spans="1:6">
      <c r="A75" s="22" t="s">
        <v>48</v>
      </c>
      <c r="B75" s="13" t="s">
        <v>28</v>
      </c>
      <c r="C75" s="13" t="s">
        <v>6</v>
      </c>
      <c r="D75" s="15">
        <v>328</v>
      </c>
      <c r="E75" s="16">
        <v>6.8</v>
      </c>
      <c r="F75" s="16">
        <v>2230.4</v>
      </c>
    </row>
    <row r="76" spans="1:6">
      <c r="A76" s="22" t="s">
        <v>48</v>
      </c>
      <c r="B76" s="13" t="s">
        <v>45</v>
      </c>
      <c r="C76" s="13" t="s">
        <v>6</v>
      </c>
      <c r="D76" s="15">
        <v>5</v>
      </c>
      <c r="E76" s="16">
        <v>48</v>
      </c>
      <c r="F76" s="16">
        <v>240</v>
      </c>
    </row>
    <row r="77" spans="1:6">
      <c r="A77" s="19"/>
      <c r="B77" s="19"/>
      <c r="C77" s="19"/>
      <c r="D77" s="20"/>
      <c r="E77" s="21"/>
      <c r="F77" s="21">
        <f>SUM(F73:F76)</f>
        <v>23318.950000000004</v>
      </c>
    </row>
    <row r="78" spans="1:6" ht="45">
      <c r="A78" s="22" t="s">
        <v>42</v>
      </c>
      <c r="B78" s="17" t="s">
        <v>44</v>
      </c>
      <c r="C78" s="13" t="s">
        <v>6</v>
      </c>
      <c r="D78" s="15">
        <v>3</v>
      </c>
      <c r="E78" s="16">
        <v>4984</v>
      </c>
      <c r="F78" s="16">
        <v>14953.68</v>
      </c>
    </row>
    <row r="79" spans="1:6">
      <c r="A79" s="22" t="s">
        <v>42</v>
      </c>
      <c r="B79" s="13" t="s">
        <v>46</v>
      </c>
      <c r="C79" s="13" t="s">
        <v>6</v>
      </c>
      <c r="D79" s="15">
        <v>1165</v>
      </c>
      <c r="E79" s="16">
        <v>0.73</v>
      </c>
      <c r="F79" s="16">
        <v>850.45</v>
      </c>
    </row>
    <row r="80" spans="1:6">
      <c r="A80" s="22" t="s">
        <v>42</v>
      </c>
      <c r="B80" s="13" t="s">
        <v>28</v>
      </c>
      <c r="C80" s="13" t="s">
        <v>6</v>
      </c>
      <c r="D80" s="15">
        <v>307</v>
      </c>
      <c r="E80" s="16">
        <v>6.8</v>
      </c>
      <c r="F80" s="16">
        <v>2087.6</v>
      </c>
    </row>
    <row r="81" spans="1:6">
      <c r="A81" s="22" t="s">
        <v>42</v>
      </c>
      <c r="B81" s="13" t="s">
        <v>45</v>
      </c>
      <c r="C81" s="13" t="s">
        <v>6</v>
      </c>
      <c r="D81" s="15">
        <v>4</v>
      </c>
      <c r="E81" s="16">
        <v>48</v>
      </c>
      <c r="F81" s="16">
        <v>192</v>
      </c>
    </row>
    <row r="82" spans="1:6">
      <c r="A82" s="19"/>
      <c r="B82" s="19" t="s">
        <v>7</v>
      </c>
      <c r="C82" s="19"/>
      <c r="D82" s="20"/>
      <c r="E82" s="21"/>
      <c r="F82" s="21">
        <f>SUM(F78:F81)</f>
        <v>18083.73</v>
      </c>
    </row>
    <row r="83" spans="1:6" s="25" customFormat="1" ht="45">
      <c r="A83" s="22" t="s">
        <v>43</v>
      </c>
      <c r="B83" s="17" t="s">
        <v>44</v>
      </c>
      <c r="C83" s="13" t="s">
        <v>6</v>
      </c>
      <c r="D83" s="15">
        <v>3</v>
      </c>
      <c r="E83" s="16">
        <v>4984</v>
      </c>
      <c r="F83" s="16">
        <v>14953.68</v>
      </c>
    </row>
    <row r="84" spans="1:6" s="25" customFormat="1">
      <c r="A84" s="22" t="s">
        <v>43</v>
      </c>
      <c r="B84" s="13" t="s">
        <v>46</v>
      </c>
      <c r="C84" s="13" t="s">
        <v>6</v>
      </c>
      <c r="D84" s="15">
        <v>1301</v>
      </c>
      <c r="E84" s="16">
        <v>0.73</v>
      </c>
      <c r="F84" s="16">
        <v>949.73</v>
      </c>
    </row>
    <row r="85" spans="1:6" s="25" customFormat="1">
      <c r="A85" s="22" t="s">
        <v>43</v>
      </c>
      <c r="B85" s="13" t="s">
        <v>28</v>
      </c>
      <c r="C85" s="13" t="s">
        <v>6</v>
      </c>
      <c r="D85" s="15">
        <v>342</v>
      </c>
      <c r="E85" s="16">
        <v>6.8</v>
      </c>
      <c r="F85" s="16">
        <v>2325.6</v>
      </c>
    </row>
    <row r="86" spans="1:6" s="25" customFormat="1">
      <c r="A86" s="22" t="s">
        <v>43</v>
      </c>
      <c r="B86" s="13" t="s">
        <v>45</v>
      </c>
      <c r="C86" s="13" t="s">
        <v>6</v>
      </c>
      <c r="D86" s="15">
        <v>5</v>
      </c>
      <c r="E86" s="16">
        <v>48</v>
      </c>
      <c r="F86" s="16">
        <v>240</v>
      </c>
    </row>
    <row r="87" spans="1:6">
      <c r="A87" s="19"/>
      <c r="B87" s="19" t="s">
        <v>7</v>
      </c>
      <c r="C87" s="19"/>
      <c r="D87" s="20"/>
      <c r="E87" s="21"/>
      <c r="F87" s="21">
        <f>SUM(F83:F86)</f>
        <v>18469.009999999998</v>
      </c>
    </row>
    <row r="88" spans="1:6" ht="15.75">
      <c r="A88" s="26"/>
      <c r="B88" s="26"/>
      <c r="C88" s="26"/>
      <c r="D88" s="27"/>
      <c r="E88" s="28"/>
      <c r="F88" s="42">
        <f>F87+F82+F72+F67+F62+F57+F52+F47+F42+F37+F32+F27+F22+F7+F17+F77+F12</f>
        <v>305442.56000000006</v>
      </c>
    </row>
  </sheetData>
  <mergeCells count="1">
    <mergeCell ref="A1:F1"/>
  </mergeCells>
  <pageMargins left="0.27" right="0.16" top="0.2" bottom="0.2" header="0.2" footer="0.31496062992125984"/>
  <pageSetup paperSize="9" scale="73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7"/>
  <sheetViews>
    <sheetView view="pageBreakPreview" zoomScaleSheetLayoutView="100" workbookViewId="0">
      <pane ySplit="2" topLeftCell="A3" activePane="bottomLeft" state="frozen"/>
      <selection pane="bottomLeft" activeCell="C26" sqref="C26"/>
    </sheetView>
  </sheetViews>
  <sheetFormatPr defaultRowHeight="15"/>
  <cols>
    <col min="1" max="1" width="29.42578125" style="12" customWidth="1"/>
    <col min="2" max="2" width="35.7109375" style="12" customWidth="1"/>
    <col min="3" max="3" width="11.85546875" style="12" customWidth="1"/>
    <col min="4" max="4" width="9.140625" style="29" customWidth="1"/>
    <col min="5" max="5" width="14.7109375" style="18" customWidth="1"/>
    <col min="6" max="6" width="13.85546875" style="18" customWidth="1"/>
    <col min="7" max="7" width="22.85546875" style="12" hidden="1" customWidth="1"/>
    <col min="8" max="8" width="20.7109375" style="12" customWidth="1"/>
    <col min="9" max="9" width="9.7109375" style="12" bestFit="1" customWidth="1"/>
    <col min="10" max="16384" width="9.140625" style="12"/>
  </cols>
  <sheetData>
    <row r="1" spans="1:7" ht="18.75">
      <c r="A1" s="91" t="s">
        <v>96</v>
      </c>
      <c r="B1" s="91"/>
      <c r="C1" s="91"/>
      <c r="D1" s="91"/>
      <c r="E1" s="91"/>
      <c r="F1" s="91"/>
      <c r="G1" s="91"/>
    </row>
    <row r="2" spans="1:7" ht="15.75">
      <c r="A2" s="45" t="s">
        <v>0</v>
      </c>
      <c r="B2" s="45" t="s">
        <v>1</v>
      </c>
      <c r="C2" s="45" t="s">
        <v>2</v>
      </c>
      <c r="D2" s="46" t="s">
        <v>3</v>
      </c>
      <c r="E2" s="47" t="s">
        <v>4</v>
      </c>
      <c r="F2" s="47" t="s">
        <v>5</v>
      </c>
      <c r="G2" s="45" t="s">
        <v>12</v>
      </c>
    </row>
    <row r="3" spans="1:7" hidden="1">
      <c r="A3" s="22" t="s">
        <v>11</v>
      </c>
      <c r="B3" s="13"/>
      <c r="C3" s="13"/>
      <c r="D3" s="15"/>
      <c r="E3" s="16"/>
      <c r="F3" s="16"/>
      <c r="G3" s="16" t="s">
        <v>29</v>
      </c>
    </row>
    <row r="4" spans="1:7" hidden="1">
      <c r="A4" s="19"/>
      <c r="B4" s="19" t="s">
        <v>7</v>
      </c>
      <c r="C4" s="19"/>
      <c r="D4" s="20"/>
      <c r="E4" s="21"/>
      <c r="F4" s="21">
        <f>SUM(F3:F3)</f>
        <v>0</v>
      </c>
      <c r="G4" s="19">
        <f>SUM(G3:G3)</f>
        <v>0</v>
      </c>
    </row>
    <row r="5" spans="1:7">
      <c r="A5" s="113" t="s">
        <v>22</v>
      </c>
      <c r="B5" s="13" t="s">
        <v>50</v>
      </c>
      <c r="C5" s="13" t="s">
        <v>6</v>
      </c>
      <c r="D5" s="15">
        <v>1</v>
      </c>
      <c r="E5" s="16">
        <v>6500</v>
      </c>
      <c r="F5" s="16">
        <v>6500</v>
      </c>
      <c r="G5" s="16" t="s">
        <v>29</v>
      </c>
    </row>
    <row r="6" spans="1:7">
      <c r="A6" s="114"/>
      <c r="B6" s="13" t="s">
        <v>50</v>
      </c>
      <c r="C6" s="13" t="s">
        <v>6</v>
      </c>
      <c r="D6" s="15">
        <v>1</v>
      </c>
      <c r="E6" s="16">
        <v>6000</v>
      </c>
      <c r="F6" s="16">
        <v>6000</v>
      </c>
      <c r="G6" s="16" t="s">
        <v>29</v>
      </c>
    </row>
    <row r="7" spans="1:7">
      <c r="A7" s="19"/>
      <c r="B7" s="19" t="s">
        <v>7</v>
      </c>
      <c r="C7" s="19"/>
      <c r="D7" s="20"/>
      <c r="E7" s="21"/>
      <c r="F7" s="21">
        <f>SUM(F5:F6)</f>
        <v>12500</v>
      </c>
      <c r="G7" s="19">
        <f>SUM(G5:G6)</f>
        <v>0</v>
      </c>
    </row>
  </sheetData>
  <mergeCells count="2">
    <mergeCell ref="A5:A6"/>
    <mergeCell ref="A1:G1"/>
  </mergeCells>
  <pageMargins left="0.70866141732283472" right="0.70866141732283472" top="0.74803149606299213" bottom="0.74803149606299213" header="0.31496062992125984" footer="0.31496062992125984"/>
  <pageSetup paperSize="9" scale="65" orientation="landscape" verticalDpi="0" r:id="rId1"/>
  <rowBreaks count="1" manualBreakCount="1">
    <brk id="4" max="16383" man="1"/>
  </rowBreaks>
  <colBreaks count="1" manualBreakCount="1"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I68"/>
  <sheetViews>
    <sheetView workbookViewId="0">
      <selection activeCell="I16" sqref="I16"/>
    </sheetView>
  </sheetViews>
  <sheetFormatPr defaultRowHeight="15"/>
  <cols>
    <col min="1" max="1" width="29.42578125" style="12" customWidth="1"/>
    <col min="2" max="2" width="37.140625" style="12" customWidth="1"/>
    <col min="3" max="3" width="9.140625" style="29" customWidth="1"/>
    <col min="4" max="4" width="14.7109375" style="18" customWidth="1"/>
    <col min="5" max="5" width="16.42578125" style="18" customWidth="1"/>
    <col min="6" max="6" width="22.85546875" style="12" customWidth="1"/>
    <col min="7" max="7" width="20.7109375" style="12" customWidth="1"/>
    <col min="8" max="16384" width="9.140625" style="12"/>
  </cols>
  <sheetData>
    <row r="1" spans="1:9" ht="18.75">
      <c r="A1" s="91" t="s">
        <v>97</v>
      </c>
      <c r="B1" s="91"/>
      <c r="C1" s="91"/>
      <c r="D1" s="91"/>
      <c r="E1" s="91"/>
      <c r="F1" s="91"/>
    </row>
    <row r="2" spans="1:9" ht="31.5">
      <c r="A2" s="53" t="s">
        <v>0</v>
      </c>
      <c r="B2" s="53" t="s">
        <v>1</v>
      </c>
      <c r="C2" s="52" t="s">
        <v>2</v>
      </c>
      <c r="D2" s="54" t="s">
        <v>3</v>
      </c>
      <c r="E2" s="55" t="s">
        <v>4</v>
      </c>
      <c r="F2" s="55" t="s">
        <v>5</v>
      </c>
    </row>
    <row r="3" spans="1:9">
      <c r="A3" s="13" t="s">
        <v>32</v>
      </c>
      <c r="B3" s="51" t="s">
        <v>52</v>
      </c>
      <c r="C3" s="13" t="s">
        <v>6</v>
      </c>
      <c r="D3" s="15">
        <v>3</v>
      </c>
      <c r="E3" s="16">
        <v>8.1</v>
      </c>
      <c r="F3" s="16">
        <v>24.3</v>
      </c>
    </row>
    <row r="4" spans="1:9">
      <c r="A4" s="19"/>
      <c r="B4" s="19"/>
      <c r="C4" s="20"/>
      <c r="D4" s="21"/>
      <c r="E4" s="21"/>
      <c r="F4" s="21">
        <f>SUM(F3)</f>
        <v>24.3</v>
      </c>
    </row>
    <row r="5" spans="1:9">
      <c r="A5" s="22" t="s">
        <v>47</v>
      </c>
      <c r="B5" s="51" t="s">
        <v>52</v>
      </c>
      <c r="C5" s="13" t="s">
        <v>6</v>
      </c>
      <c r="D5" s="15">
        <v>3</v>
      </c>
      <c r="E5" s="16">
        <v>8.1</v>
      </c>
      <c r="F5" s="16">
        <v>24.3</v>
      </c>
    </row>
    <row r="6" spans="1:9">
      <c r="A6" s="19"/>
      <c r="B6" s="19"/>
      <c r="C6" s="20"/>
      <c r="D6" s="21"/>
      <c r="E6" s="21"/>
      <c r="F6" s="21">
        <f>SUM(F5)</f>
        <v>24.3</v>
      </c>
    </row>
    <row r="7" spans="1:9">
      <c r="A7" s="22" t="s">
        <v>54</v>
      </c>
      <c r="B7" s="51" t="s">
        <v>52</v>
      </c>
      <c r="C7" s="13" t="s">
        <v>6</v>
      </c>
      <c r="D7" s="15">
        <v>3</v>
      </c>
      <c r="E7" s="16">
        <v>8.1</v>
      </c>
      <c r="F7" s="16">
        <v>24.3</v>
      </c>
    </row>
    <row r="8" spans="1:9">
      <c r="A8" s="19"/>
      <c r="B8" s="19"/>
      <c r="C8" s="20"/>
      <c r="D8" s="21"/>
      <c r="E8" s="21"/>
      <c r="F8" s="21">
        <f>SUM(F7)</f>
        <v>24.3</v>
      </c>
    </row>
    <row r="9" spans="1:9">
      <c r="A9" s="22" t="s">
        <v>22</v>
      </c>
      <c r="B9" s="51" t="s">
        <v>52</v>
      </c>
      <c r="C9" s="13" t="s">
        <v>6</v>
      </c>
      <c r="D9" s="15">
        <v>3</v>
      </c>
      <c r="E9" s="16">
        <v>8.1</v>
      </c>
      <c r="F9" s="16">
        <v>24.3</v>
      </c>
    </row>
    <row r="10" spans="1:9">
      <c r="A10" s="19"/>
      <c r="B10" s="19"/>
      <c r="C10" s="20"/>
      <c r="D10" s="21"/>
      <c r="E10" s="21"/>
      <c r="F10" s="21">
        <f>SUM(F9)</f>
        <v>24.3</v>
      </c>
    </row>
    <row r="11" spans="1:9">
      <c r="A11" s="22" t="s">
        <v>33</v>
      </c>
      <c r="B11" s="51" t="s">
        <v>52</v>
      </c>
      <c r="C11" s="13" t="s">
        <v>6</v>
      </c>
      <c r="D11" s="15">
        <v>3</v>
      </c>
      <c r="E11" s="16">
        <v>8.1</v>
      </c>
      <c r="F11" s="16">
        <v>24.3</v>
      </c>
    </row>
    <row r="12" spans="1:9">
      <c r="A12" s="22"/>
      <c r="B12" s="51" t="s">
        <v>53</v>
      </c>
      <c r="C12" s="13" t="s">
        <v>6</v>
      </c>
      <c r="D12" s="15">
        <v>1</v>
      </c>
      <c r="E12" s="16">
        <v>4.45</v>
      </c>
      <c r="F12" s="16">
        <v>4.45</v>
      </c>
    </row>
    <row r="13" spans="1:9">
      <c r="A13" s="19"/>
      <c r="B13" s="19"/>
      <c r="C13" s="20"/>
      <c r="D13" s="21"/>
      <c r="E13" s="21"/>
      <c r="F13" s="21">
        <f>SUM(F11:F12)</f>
        <v>28.75</v>
      </c>
    </row>
    <row r="14" spans="1:9">
      <c r="A14" s="22" t="s">
        <v>34</v>
      </c>
      <c r="B14" s="51" t="s">
        <v>52</v>
      </c>
      <c r="C14" s="13" t="s">
        <v>6</v>
      </c>
      <c r="D14" s="15">
        <v>3</v>
      </c>
      <c r="E14" s="16">
        <v>8.1</v>
      </c>
      <c r="F14" s="16">
        <v>24.3</v>
      </c>
    </row>
    <row r="15" spans="1:9">
      <c r="A15" s="19"/>
      <c r="B15" s="19"/>
      <c r="C15" s="20"/>
      <c r="D15" s="21"/>
      <c r="E15" s="21"/>
      <c r="F15" s="19">
        <f>SUM(F14:F14)</f>
        <v>24.3</v>
      </c>
    </row>
    <row r="16" spans="1:9">
      <c r="A16" s="13" t="s">
        <v>35</v>
      </c>
      <c r="B16" s="51" t="s">
        <v>52</v>
      </c>
      <c r="C16" s="13" t="s">
        <v>6</v>
      </c>
      <c r="D16" s="15">
        <v>3</v>
      </c>
      <c r="E16" s="16">
        <v>8.1</v>
      </c>
      <c r="F16" s="16">
        <v>24.3</v>
      </c>
      <c r="I16" s="12" t="s">
        <v>98</v>
      </c>
    </row>
    <row r="17" spans="1:6">
      <c r="A17" s="19"/>
      <c r="B17" s="19"/>
      <c r="C17" s="20"/>
      <c r="D17" s="21"/>
      <c r="E17" s="21"/>
      <c r="F17" s="19">
        <f>SUM(F16:F16)</f>
        <v>24.3</v>
      </c>
    </row>
    <row r="18" spans="1:6">
      <c r="A18" s="22" t="s">
        <v>55</v>
      </c>
      <c r="B18" s="51" t="s">
        <v>52</v>
      </c>
      <c r="C18" s="13" t="s">
        <v>6</v>
      </c>
      <c r="D18" s="15">
        <v>3</v>
      </c>
      <c r="E18" s="16">
        <v>8.1</v>
      </c>
      <c r="F18" s="16">
        <v>24.3</v>
      </c>
    </row>
    <row r="19" spans="1:6">
      <c r="A19" s="19"/>
      <c r="B19" s="19"/>
      <c r="C19" s="20"/>
      <c r="D19" s="21"/>
      <c r="E19" s="21"/>
      <c r="F19" s="21">
        <f>SUM(F18)</f>
        <v>24.3</v>
      </c>
    </row>
    <row r="20" spans="1:6">
      <c r="A20" s="22" t="s">
        <v>36</v>
      </c>
      <c r="B20" s="51" t="s">
        <v>52</v>
      </c>
      <c r="C20" s="13" t="s">
        <v>6</v>
      </c>
      <c r="D20" s="15">
        <v>3</v>
      </c>
      <c r="E20" s="16">
        <v>8.1</v>
      </c>
      <c r="F20" s="16">
        <v>24.3</v>
      </c>
    </row>
    <row r="21" spans="1:6">
      <c r="A21" s="19"/>
      <c r="B21" s="19"/>
      <c r="C21" s="20"/>
      <c r="D21" s="21"/>
      <c r="E21" s="21"/>
      <c r="F21" s="21">
        <f>SUM(F20)</f>
        <v>24.3</v>
      </c>
    </row>
    <row r="22" spans="1:6">
      <c r="A22" s="22" t="s">
        <v>56</v>
      </c>
      <c r="B22" s="51" t="s">
        <v>52</v>
      </c>
      <c r="C22" s="13" t="s">
        <v>6</v>
      </c>
      <c r="D22" s="15">
        <v>3</v>
      </c>
      <c r="E22" s="16">
        <v>8.1</v>
      </c>
      <c r="F22" s="16">
        <v>24.3</v>
      </c>
    </row>
    <row r="23" spans="1:6">
      <c r="A23" s="19"/>
      <c r="B23" s="19"/>
      <c r="C23" s="20"/>
      <c r="D23" s="21"/>
      <c r="E23" s="21"/>
      <c r="F23" s="21">
        <f>SUM(F22)</f>
        <v>24.3</v>
      </c>
    </row>
    <row r="24" spans="1:6">
      <c r="A24" s="22" t="s">
        <v>37</v>
      </c>
      <c r="B24" s="51" t="s">
        <v>52</v>
      </c>
      <c r="C24" s="13" t="s">
        <v>6</v>
      </c>
      <c r="D24" s="15">
        <v>3</v>
      </c>
      <c r="E24" s="16">
        <v>8.1</v>
      </c>
      <c r="F24" s="16">
        <v>24.3</v>
      </c>
    </row>
    <row r="25" spans="1:6">
      <c r="A25" s="22" t="s">
        <v>37</v>
      </c>
      <c r="B25" s="13" t="s">
        <v>62</v>
      </c>
      <c r="C25" s="59" t="s">
        <v>6</v>
      </c>
      <c r="D25" s="15">
        <v>2</v>
      </c>
      <c r="E25" s="16">
        <v>13538.71</v>
      </c>
      <c r="F25" s="16">
        <v>27077.42</v>
      </c>
    </row>
    <row r="26" spans="1:6">
      <c r="A26" s="22" t="s">
        <v>37</v>
      </c>
      <c r="B26" s="93" t="s">
        <v>63</v>
      </c>
      <c r="C26" s="95" t="s">
        <v>6</v>
      </c>
      <c r="D26" s="95">
        <v>2</v>
      </c>
      <c r="E26" s="97">
        <v>2996.4</v>
      </c>
      <c r="F26" s="16">
        <v>5412.8</v>
      </c>
    </row>
    <row r="27" spans="1:6">
      <c r="A27" s="22" t="s">
        <v>37</v>
      </c>
      <c r="B27" s="94"/>
      <c r="C27" s="96"/>
      <c r="D27" s="96"/>
      <c r="E27" s="98"/>
      <c r="F27" s="16">
        <v>580</v>
      </c>
    </row>
    <row r="28" spans="1:6">
      <c r="A28" s="19"/>
      <c r="B28" s="19"/>
      <c r="C28" s="20"/>
      <c r="D28" s="21"/>
      <c r="E28" s="21"/>
      <c r="F28" s="21">
        <f>SUM(F24:F27)</f>
        <v>33094.519999999997</v>
      </c>
    </row>
    <row r="29" spans="1:6">
      <c r="A29" s="22" t="s">
        <v>57</v>
      </c>
      <c r="B29" s="51" t="s">
        <v>52</v>
      </c>
      <c r="C29" s="13" t="s">
        <v>6</v>
      </c>
      <c r="D29" s="15">
        <v>3</v>
      </c>
      <c r="E29" s="16">
        <v>8.1</v>
      </c>
      <c r="F29" s="16">
        <v>24.3</v>
      </c>
    </row>
    <row r="30" spans="1:6">
      <c r="A30" s="19"/>
      <c r="B30" s="19"/>
      <c r="C30" s="20"/>
      <c r="D30" s="21"/>
      <c r="E30" s="21"/>
      <c r="F30" s="21">
        <f>SUM(F29)</f>
        <v>24.3</v>
      </c>
    </row>
    <row r="31" spans="1:6">
      <c r="A31" s="22" t="s">
        <v>38</v>
      </c>
      <c r="B31" s="51" t="s">
        <v>52</v>
      </c>
      <c r="C31" s="13" t="s">
        <v>6</v>
      </c>
      <c r="D31" s="15">
        <v>3</v>
      </c>
      <c r="E31" s="16">
        <v>8.1</v>
      </c>
      <c r="F31" s="16">
        <v>24.3</v>
      </c>
    </row>
    <row r="32" spans="1:6">
      <c r="A32" s="19"/>
      <c r="B32" s="19"/>
      <c r="C32" s="20"/>
      <c r="D32" s="21"/>
      <c r="E32" s="21"/>
      <c r="F32" s="21">
        <f>SUM(F31)</f>
        <v>24.3</v>
      </c>
    </row>
    <row r="33" spans="1:6" s="25" customFormat="1">
      <c r="A33" s="22" t="s">
        <v>58</v>
      </c>
      <c r="B33" s="51" t="s">
        <v>52</v>
      </c>
      <c r="C33" s="13" t="s">
        <v>6</v>
      </c>
      <c r="D33" s="15">
        <v>3</v>
      </c>
      <c r="E33" s="16">
        <v>8.1</v>
      </c>
      <c r="F33" s="16">
        <v>24.3</v>
      </c>
    </row>
    <row r="34" spans="1:6">
      <c r="A34" s="19"/>
      <c r="B34" s="19"/>
      <c r="C34" s="20"/>
      <c r="D34" s="21"/>
      <c r="E34" s="21"/>
      <c r="F34" s="21">
        <f>SUM(F33)</f>
        <v>24.3</v>
      </c>
    </row>
    <row r="35" spans="1:6" s="25" customFormat="1">
      <c r="A35" s="22" t="s">
        <v>24</v>
      </c>
      <c r="B35" s="51" t="s">
        <v>52</v>
      </c>
      <c r="C35" s="13" t="s">
        <v>6</v>
      </c>
      <c r="D35" s="15">
        <v>3</v>
      </c>
      <c r="E35" s="16">
        <v>8.1</v>
      </c>
      <c r="F35" s="16">
        <v>24.3</v>
      </c>
    </row>
    <row r="36" spans="1:6" s="25" customFormat="1">
      <c r="A36" s="22" t="s">
        <v>24</v>
      </c>
      <c r="B36" s="13" t="s">
        <v>62</v>
      </c>
      <c r="C36" s="59" t="s">
        <v>6</v>
      </c>
      <c r="D36" s="15">
        <v>2</v>
      </c>
      <c r="E36" s="16">
        <v>13538.71</v>
      </c>
      <c r="F36" s="16">
        <v>27077.42</v>
      </c>
    </row>
    <row r="37" spans="1:6" s="25" customFormat="1">
      <c r="A37" s="22" t="s">
        <v>24</v>
      </c>
      <c r="B37" s="105" t="s">
        <v>64</v>
      </c>
      <c r="C37" s="102" t="s">
        <v>6</v>
      </c>
      <c r="D37" s="102">
        <v>1</v>
      </c>
      <c r="E37" s="99">
        <v>6914.72</v>
      </c>
      <c r="F37" s="22">
        <v>4809.72</v>
      </c>
    </row>
    <row r="38" spans="1:6" s="25" customFormat="1">
      <c r="A38" s="22" t="s">
        <v>24</v>
      </c>
      <c r="B38" s="106"/>
      <c r="C38" s="103"/>
      <c r="D38" s="103"/>
      <c r="E38" s="100"/>
      <c r="F38" s="60">
        <v>1900</v>
      </c>
    </row>
    <row r="39" spans="1:6" s="25" customFormat="1">
      <c r="A39" s="22" t="s">
        <v>24</v>
      </c>
      <c r="B39" s="107"/>
      <c r="C39" s="104"/>
      <c r="D39" s="104"/>
      <c r="E39" s="101"/>
      <c r="F39" s="60">
        <v>205</v>
      </c>
    </row>
    <row r="40" spans="1:6">
      <c r="A40" s="19"/>
      <c r="B40" s="19"/>
      <c r="C40" s="20"/>
      <c r="D40" s="21"/>
      <c r="E40" s="21"/>
      <c r="F40" s="21">
        <f>SUM(F35:F39)</f>
        <v>34016.44</v>
      </c>
    </row>
    <row r="41" spans="1:6">
      <c r="A41" s="13" t="s">
        <v>39</v>
      </c>
      <c r="B41" s="51" t="s">
        <v>52</v>
      </c>
      <c r="C41" s="13" t="s">
        <v>6</v>
      </c>
      <c r="D41" s="15">
        <v>3</v>
      </c>
      <c r="E41" s="16">
        <v>8.1</v>
      </c>
      <c r="F41" s="16">
        <v>24.3</v>
      </c>
    </row>
    <row r="42" spans="1:6">
      <c r="A42" s="13"/>
      <c r="B42" s="51" t="s">
        <v>53</v>
      </c>
      <c r="C42" s="13" t="s">
        <v>6</v>
      </c>
      <c r="D42" s="15">
        <v>1</v>
      </c>
      <c r="E42" s="16">
        <v>4.45</v>
      </c>
      <c r="F42" s="16">
        <v>4.45</v>
      </c>
    </row>
    <row r="43" spans="1:6">
      <c r="A43" s="19"/>
      <c r="B43" s="19"/>
      <c r="C43" s="20"/>
      <c r="D43" s="21"/>
      <c r="E43" s="21"/>
      <c r="F43" s="21">
        <f>SUM(F41:F42)</f>
        <v>28.75</v>
      </c>
    </row>
    <row r="44" spans="1:6">
      <c r="A44" s="22" t="s">
        <v>25</v>
      </c>
      <c r="B44" s="51" t="s">
        <v>52</v>
      </c>
      <c r="C44" s="13" t="s">
        <v>6</v>
      </c>
      <c r="D44" s="15">
        <v>3</v>
      </c>
      <c r="E44" s="16">
        <v>8.1</v>
      </c>
      <c r="F44" s="16">
        <v>24.3</v>
      </c>
    </row>
    <row r="45" spans="1:6">
      <c r="A45" s="19"/>
      <c r="B45" s="19"/>
      <c r="C45" s="20"/>
      <c r="D45" s="21"/>
      <c r="E45" s="21"/>
      <c r="F45" s="21">
        <f>SUM(F44)</f>
        <v>24.3</v>
      </c>
    </row>
    <row r="46" spans="1:6">
      <c r="A46" s="13" t="s">
        <v>18</v>
      </c>
      <c r="B46" s="51" t="s">
        <v>52</v>
      </c>
      <c r="C46" s="13" t="s">
        <v>6</v>
      </c>
      <c r="D46" s="15">
        <v>3</v>
      </c>
      <c r="E46" s="16">
        <v>8.1</v>
      </c>
      <c r="F46" s="16">
        <v>24.3</v>
      </c>
    </row>
    <row r="47" spans="1:6">
      <c r="A47" s="19"/>
      <c r="B47" s="19"/>
      <c r="C47" s="20"/>
      <c r="D47" s="21"/>
      <c r="E47" s="21"/>
      <c r="F47" s="19">
        <f>SUM(F46:F46)</f>
        <v>24.3</v>
      </c>
    </row>
    <row r="48" spans="1:6" s="25" customFormat="1">
      <c r="A48" s="22" t="s">
        <v>59</v>
      </c>
      <c r="B48" s="51" t="s">
        <v>52</v>
      </c>
      <c r="C48" s="13" t="s">
        <v>6</v>
      </c>
      <c r="D48" s="15">
        <v>3</v>
      </c>
      <c r="E48" s="16">
        <v>8.1</v>
      </c>
      <c r="F48" s="16">
        <v>24.3</v>
      </c>
    </row>
    <row r="49" spans="1:6" s="25" customFormat="1">
      <c r="A49" s="22"/>
      <c r="B49" s="22"/>
      <c r="C49" s="24"/>
      <c r="D49" s="23"/>
      <c r="E49" s="23"/>
      <c r="F49" s="22"/>
    </row>
    <row r="50" spans="1:6">
      <c r="A50" s="19"/>
      <c r="B50" s="19"/>
      <c r="C50" s="20"/>
      <c r="D50" s="21"/>
      <c r="E50" s="21"/>
      <c r="F50" s="21">
        <f>SUM(F48:F49)</f>
        <v>24.3</v>
      </c>
    </row>
    <row r="51" spans="1:6">
      <c r="A51" s="22" t="s">
        <v>40</v>
      </c>
      <c r="B51" s="51" t="s">
        <v>52</v>
      </c>
      <c r="C51" s="13" t="s">
        <v>6</v>
      </c>
      <c r="D51" s="15">
        <v>3</v>
      </c>
      <c r="E51" s="16">
        <v>8.1</v>
      </c>
      <c r="F51" s="16">
        <v>24.3</v>
      </c>
    </row>
    <row r="52" spans="1:6">
      <c r="A52" s="19"/>
      <c r="B52" s="19"/>
      <c r="C52" s="20"/>
      <c r="D52" s="21"/>
      <c r="E52" s="21"/>
      <c r="F52" s="19">
        <f>SUM(F51:F51)</f>
        <v>24.3</v>
      </c>
    </row>
    <row r="53" spans="1:6" s="25" customFormat="1">
      <c r="A53" s="22" t="s">
        <v>20</v>
      </c>
      <c r="B53" s="51" t="s">
        <v>52</v>
      </c>
      <c r="C53" s="13" t="s">
        <v>6</v>
      </c>
      <c r="D53" s="15">
        <v>3</v>
      </c>
      <c r="E53" s="16">
        <v>8.1</v>
      </c>
      <c r="F53" s="16">
        <v>24.3</v>
      </c>
    </row>
    <row r="54" spans="1:6">
      <c r="A54" s="19"/>
      <c r="B54" s="19"/>
      <c r="C54" s="20"/>
      <c r="D54" s="21"/>
      <c r="E54" s="21"/>
      <c r="F54" s="21">
        <f>SUM(F53)</f>
        <v>24.3</v>
      </c>
    </row>
    <row r="55" spans="1:6">
      <c r="A55" s="13" t="s">
        <v>41</v>
      </c>
      <c r="B55" s="51" t="s">
        <v>52</v>
      </c>
      <c r="C55" s="13" t="s">
        <v>6</v>
      </c>
      <c r="D55" s="15">
        <v>3</v>
      </c>
      <c r="E55" s="16">
        <v>8.1</v>
      </c>
      <c r="F55" s="16">
        <v>24.3</v>
      </c>
    </row>
    <row r="56" spans="1:6">
      <c r="A56" s="19"/>
      <c r="B56" s="19"/>
      <c r="C56" s="20"/>
      <c r="D56" s="21"/>
      <c r="E56" s="21"/>
      <c r="F56" s="19">
        <f>SUM(F55:F55)</f>
        <v>24.3</v>
      </c>
    </row>
    <row r="57" spans="1:6" s="25" customFormat="1">
      <c r="A57" s="22" t="s">
        <v>48</v>
      </c>
      <c r="B57" s="51" t="s">
        <v>52</v>
      </c>
      <c r="C57" s="13" t="s">
        <v>6</v>
      </c>
      <c r="D57" s="15">
        <v>3</v>
      </c>
      <c r="E57" s="16">
        <v>8.1</v>
      </c>
      <c r="F57" s="16">
        <v>24.3</v>
      </c>
    </row>
    <row r="58" spans="1:6">
      <c r="A58" s="19"/>
      <c r="B58" s="19"/>
      <c r="C58" s="20"/>
      <c r="D58" s="21"/>
      <c r="E58" s="21"/>
      <c r="F58" s="21">
        <f>SUM(F57)</f>
        <v>24.3</v>
      </c>
    </row>
    <row r="59" spans="1:6" s="25" customFormat="1">
      <c r="A59" s="22" t="s">
        <v>60</v>
      </c>
      <c r="B59" s="51" t="s">
        <v>52</v>
      </c>
      <c r="C59" s="13" t="s">
        <v>6</v>
      </c>
      <c r="D59" s="15">
        <v>3</v>
      </c>
      <c r="E59" s="16">
        <v>8.1</v>
      </c>
      <c r="F59" s="16">
        <v>24.3</v>
      </c>
    </row>
    <row r="60" spans="1:6">
      <c r="A60" s="19"/>
      <c r="B60" s="19"/>
      <c r="C60" s="20"/>
      <c r="D60" s="21"/>
      <c r="E60" s="21"/>
      <c r="F60" s="21">
        <f>SUM(F59)</f>
        <v>24.3</v>
      </c>
    </row>
    <row r="61" spans="1:6">
      <c r="A61" s="22" t="s">
        <v>42</v>
      </c>
      <c r="B61" s="51" t="s">
        <v>52</v>
      </c>
      <c r="C61" s="13" t="s">
        <v>6</v>
      </c>
      <c r="D61" s="15">
        <v>3</v>
      </c>
      <c r="E61" s="16">
        <v>8.1</v>
      </c>
      <c r="F61" s="16">
        <v>24.3</v>
      </c>
    </row>
    <row r="62" spans="1:6">
      <c r="A62" s="22"/>
      <c r="B62" s="51" t="s">
        <v>53</v>
      </c>
      <c r="C62" s="13" t="s">
        <v>6</v>
      </c>
      <c r="D62" s="15">
        <v>1</v>
      </c>
      <c r="E62" s="16">
        <v>4.45</v>
      </c>
      <c r="F62" s="16">
        <v>4.45</v>
      </c>
    </row>
    <row r="63" spans="1:6">
      <c r="A63" s="19"/>
      <c r="B63" s="19"/>
      <c r="C63" s="20"/>
      <c r="D63" s="21"/>
      <c r="E63" s="21"/>
      <c r="F63" s="21">
        <f>SUM(F61:F62)</f>
        <v>28.75</v>
      </c>
    </row>
    <row r="64" spans="1:6" s="25" customFormat="1">
      <c r="A64" s="22" t="s">
        <v>61</v>
      </c>
      <c r="B64" s="51" t="s">
        <v>52</v>
      </c>
      <c r="C64" s="13" t="s">
        <v>6</v>
      </c>
      <c r="D64" s="15">
        <v>3</v>
      </c>
      <c r="E64" s="16">
        <v>8.1</v>
      </c>
      <c r="F64" s="16">
        <v>24.3</v>
      </c>
    </row>
    <row r="65" spans="1:7">
      <c r="A65" s="19"/>
      <c r="B65" s="19"/>
      <c r="C65" s="20"/>
      <c r="D65" s="21"/>
      <c r="E65" s="21"/>
      <c r="F65" s="21">
        <f>SUM(F64)</f>
        <v>24.3</v>
      </c>
    </row>
    <row r="66" spans="1:7" s="25" customFormat="1">
      <c r="A66" s="22" t="s">
        <v>43</v>
      </c>
      <c r="B66" s="51" t="s">
        <v>52</v>
      </c>
      <c r="C66" s="13" t="s">
        <v>6</v>
      </c>
      <c r="D66" s="15">
        <v>3</v>
      </c>
      <c r="E66" s="16">
        <v>8.1</v>
      </c>
      <c r="F66" s="16">
        <v>24.3</v>
      </c>
    </row>
    <row r="67" spans="1:7">
      <c r="A67" s="19"/>
      <c r="B67" s="19"/>
      <c r="C67" s="20"/>
      <c r="D67" s="21"/>
      <c r="E67" s="21"/>
      <c r="F67" s="21">
        <f>SUM(F66)</f>
        <v>24.3</v>
      </c>
      <c r="G67" s="18"/>
    </row>
    <row r="68" spans="1:7">
      <c r="A68" s="57"/>
      <c r="B68" s="57"/>
      <c r="C68" s="58"/>
      <c r="D68" s="56"/>
      <c r="E68" s="56"/>
      <c r="F68" s="56">
        <f>F67+F65+F63+F60+F58+F56+F54+F52+F50+F47+F45+F43+F40+F34+F32+F30+F28+F23+F21+F19+F17+F15+F13+F10+F8+F6+F4</f>
        <v>67731.810000000041</v>
      </c>
    </row>
  </sheetData>
  <mergeCells count="9">
    <mergeCell ref="E37:E39"/>
    <mergeCell ref="D37:D39"/>
    <mergeCell ref="C37:C39"/>
    <mergeCell ref="B37:B39"/>
    <mergeCell ref="A1:F1"/>
    <mergeCell ref="B26:B27"/>
    <mergeCell ref="C26:C27"/>
    <mergeCell ref="D26:D27"/>
    <mergeCell ref="E26:E2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33"/>
  <sheetViews>
    <sheetView workbookViewId="0">
      <selection activeCell="C45" sqref="C45"/>
    </sheetView>
  </sheetViews>
  <sheetFormatPr defaultRowHeight="15"/>
  <cols>
    <col min="1" max="1" width="29.42578125" style="12" customWidth="1"/>
    <col min="2" max="2" width="37.140625" style="12" customWidth="1"/>
    <col min="3" max="3" width="11.85546875" style="12" customWidth="1"/>
    <col min="4" max="4" width="9.140625" style="29" customWidth="1"/>
    <col min="5" max="5" width="14.7109375" style="18" customWidth="1"/>
    <col min="6" max="6" width="16.42578125" style="18" customWidth="1"/>
    <col min="7" max="7" width="20.7109375" style="12" customWidth="1"/>
    <col min="8" max="16384" width="9.140625" style="12"/>
  </cols>
  <sheetData>
    <row r="1" spans="1:6" ht="18.75">
      <c r="A1" s="91" t="s">
        <v>99</v>
      </c>
      <c r="B1" s="91"/>
      <c r="C1" s="91"/>
      <c r="D1" s="91"/>
      <c r="E1" s="91"/>
      <c r="F1" s="91"/>
    </row>
    <row r="2" spans="1:6" ht="15.75">
      <c r="A2" s="45" t="s">
        <v>0</v>
      </c>
      <c r="B2" s="45" t="s">
        <v>1</v>
      </c>
      <c r="C2" s="45" t="s">
        <v>2</v>
      </c>
      <c r="D2" s="46" t="s">
        <v>3</v>
      </c>
      <c r="E2" s="47" t="s">
        <v>4</v>
      </c>
      <c r="F2" s="47" t="s">
        <v>5</v>
      </c>
    </row>
    <row r="3" spans="1:6" hidden="1">
      <c r="A3" s="13" t="s">
        <v>32</v>
      </c>
      <c r="B3" s="13"/>
      <c r="C3" s="13"/>
      <c r="D3" s="15"/>
      <c r="E3" s="16"/>
      <c r="F3" s="16"/>
    </row>
    <row r="4" spans="1:6" hidden="1">
      <c r="A4" s="19"/>
      <c r="B4" s="19" t="s">
        <v>7</v>
      </c>
      <c r="C4" s="19"/>
      <c r="D4" s="20"/>
      <c r="E4" s="21"/>
      <c r="F4" s="21">
        <f>SUM(F3:F3)</f>
        <v>0</v>
      </c>
    </row>
    <row r="5" spans="1:6" ht="30">
      <c r="A5" s="22" t="s">
        <v>22</v>
      </c>
      <c r="B5" s="17" t="s">
        <v>65</v>
      </c>
      <c r="C5" s="13" t="s">
        <v>6</v>
      </c>
      <c r="D5" s="15">
        <v>1</v>
      </c>
      <c r="E5" s="16">
        <v>4722</v>
      </c>
      <c r="F5" s="16">
        <v>4722</v>
      </c>
    </row>
    <row r="6" spans="1:6">
      <c r="A6" s="19"/>
      <c r="B6" s="19" t="s">
        <v>7</v>
      </c>
      <c r="C6" s="19"/>
      <c r="D6" s="20"/>
      <c r="E6" s="21"/>
      <c r="F6" s="21">
        <f>SUM(F5)</f>
        <v>4722</v>
      </c>
    </row>
    <row r="7" spans="1:6" hidden="1">
      <c r="A7" s="22" t="s">
        <v>33</v>
      </c>
      <c r="B7" s="13"/>
      <c r="C7" s="13"/>
      <c r="D7" s="15"/>
      <c r="E7" s="16"/>
      <c r="F7" s="16"/>
    </row>
    <row r="8" spans="1:6" hidden="1">
      <c r="A8" s="19"/>
      <c r="B8" s="19" t="s">
        <v>7</v>
      </c>
      <c r="C8" s="19"/>
      <c r="D8" s="20"/>
      <c r="E8" s="21"/>
      <c r="F8" s="21">
        <f>SUM(F7:F7)</f>
        <v>0</v>
      </c>
    </row>
    <row r="9" spans="1:6" hidden="1">
      <c r="A9" s="22" t="s">
        <v>34</v>
      </c>
      <c r="B9" s="13"/>
      <c r="C9" s="13"/>
      <c r="D9" s="15"/>
      <c r="E9" s="16"/>
      <c r="F9" s="16"/>
    </row>
    <row r="10" spans="1:6" hidden="1">
      <c r="A10" s="19"/>
      <c r="B10" s="19" t="s">
        <v>7</v>
      </c>
      <c r="C10" s="19"/>
      <c r="D10" s="20"/>
      <c r="E10" s="21"/>
      <c r="F10" s="21">
        <f>SUM(F9:F9)</f>
        <v>0</v>
      </c>
    </row>
    <row r="11" spans="1:6" hidden="1">
      <c r="A11" s="13" t="s">
        <v>35</v>
      </c>
      <c r="B11" s="13"/>
      <c r="C11" s="13"/>
      <c r="D11" s="15"/>
      <c r="E11" s="16"/>
      <c r="F11" s="16"/>
    </row>
    <row r="12" spans="1:6" hidden="1">
      <c r="A12" s="19"/>
      <c r="B12" s="19" t="s">
        <v>7</v>
      </c>
      <c r="C12" s="19"/>
      <c r="D12" s="20"/>
      <c r="E12" s="21"/>
      <c r="F12" s="21">
        <f>SUM(F11:F11)</f>
        <v>0</v>
      </c>
    </row>
    <row r="13" spans="1:6" hidden="1">
      <c r="A13" s="22" t="s">
        <v>36</v>
      </c>
      <c r="B13" s="13"/>
      <c r="C13" s="13"/>
      <c r="D13" s="15"/>
      <c r="E13" s="16"/>
      <c r="F13" s="16"/>
    </row>
    <row r="14" spans="1:6" hidden="1">
      <c r="A14" s="19"/>
      <c r="B14" s="19" t="s">
        <v>7</v>
      </c>
      <c r="C14" s="19"/>
      <c r="D14" s="20"/>
      <c r="E14" s="21"/>
      <c r="F14" s="21">
        <f>SUM(F13:F13)</f>
        <v>0</v>
      </c>
    </row>
    <row r="15" spans="1:6" hidden="1">
      <c r="A15" s="22" t="s">
        <v>37</v>
      </c>
      <c r="B15" s="13"/>
      <c r="C15" s="13"/>
      <c r="D15" s="15"/>
      <c r="E15" s="16"/>
      <c r="F15" s="16"/>
    </row>
    <row r="16" spans="1:6" hidden="1">
      <c r="A16" s="19"/>
      <c r="B16" s="19" t="s">
        <v>7</v>
      </c>
      <c r="C16" s="19"/>
      <c r="D16" s="20"/>
      <c r="E16" s="21"/>
      <c r="F16" s="21">
        <f>SUM(F15:F15)</f>
        <v>0</v>
      </c>
    </row>
    <row r="17" spans="1:6" hidden="1">
      <c r="A17" s="22" t="s">
        <v>38</v>
      </c>
      <c r="B17" s="13"/>
      <c r="C17" s="13"/>
      <c r="D17" s="15"/>
      <c r="E17" s="16"/>
      <c r="F17" s="16"/>
    </row>
    <row r="18" spans="1:6" hidden="1">
      <c r="A18" s="19"/>
      <c r="B18" s="19" t="s">
        <v>7</v>
      </c>
      <c r="C18" s="19"/>
      <c r="D18" s="20"/>
      <c r="E18" s="21"/>
      <c r="F18" s="21">
        <f>SUM(F17:F17)</f>
        <v>0</v>
      </c>
    </row>
    <row r="19" spans="1:6" hidden="1">
      <c r="A19" s="13" t="s">
        <v>39</v>
      </c>
      <c r="B19" s="13"/>
      <c r="C19" s="13"/>
      <c r="D19" s="15"/>
      <c r="E19" s="16"/>
      <c r="F19" s="16"/>
    </row>
    <row r="20" spans="1:6" hidden="1">
      <c r="A20" s="19"/>
      <c r="B20" s="19" t="s">
        <v>7</v>
      </c>
      <c r="C20" s="19"/>
      <c r="D20" s="20"/>
      <c r="E20" s="21"/>
      <c r="F20" s="21">
        <f>SUM(F19:F19)</f>
        <v>0</v>
      </c>
    </row>
    <row r="21" spans="1:6" hidden="1">
      <c r="A21" s="22" t="s">
        <v>25</v>
      </c>
      <c r="B21" s="13"/>
      <c r="C21" s="13"/>
      <c r="D21" s="15"/>
      <c r="E21" s="16"/>
      <c r="F21" s="16"/>
    </row>
    <row r="22" spans="1:6" hidden="1">
      <c r="A22" s="19"/>
      <c r="B22" s="19" t="s">
        <v>7</v>
      </c>
      <c r="C22" s="19"/>
      <c r="D22" s="20"/>
      <c r="E22" s="21"/>
      <c r="F22" s="21">
        <f>SUM(F21:F21)</f>
        <v>0</v>
      </c>
    </row>
    <row r="23" spans="1:6" hidden="1">
      <c r="A23" s="13" t="s">
        <v>18</v>
      </c>
      <c r="B23" s="13"/>
      <c r="C23" s="13"/>
      <c r="D23" s="15"/>
      <c r="E23" s="16"/>
      <c r="F23" s="16"/>
    </row>
    <row r="24" spans="1:6" hidden="1">
      <c r="A24" s="19"/>
      <c r="B24" s="19" t="s">
        <v>7</v>
      </c>
      <c r="C24" s="19"/>
      <c r="D24" s="20"/>
      <c r="E24" s="21"/>
      <c r="F24" s="21">
        <f>SUM(F23:F23)</f>
        <v>0</v>
      </c>
    </row>
    <row r="25" spans="1:6" hidden="1">
      <c r="A25" s="22" t="s">
        <v>40</v>
      </c>
      <c r="B25" s="13"/>
      <c r="C25" s="13"/>
      <c r="D25" s="15"/>
      <c r="E25" s="16"/>
      <c r="F25" s="16"/>
    </row>
    <row r="26" spans="1:6" hidden="1">
      <c r="A26" s="19"/>
      <c r="B26" s="19" t="s">
        <v>7</v>
      </c>
      <c r="C26" s="19"/>
      <c r="D26" s="20"/>
      <c r="E26" s="21"/>
      <c r="F26" s="21">
        <f>SUM(F25:F25)</f>
        <v>0</v>
      </c>
    </row>
    <row r="27" spans="1:6" hidden="1">
      <c r="A27" s="13" t="s">
        <v>41</v>
      </c>
      <c r="B27" s="13"/>
      <c r="C27" s="13"/>
      <c r="D27" s="15"/>
      <c r="E27" s="16"/>
      <c r="F27" s="16"/>
    </row>
    <row r="28" spans="1:6" hidden="1">
      <c r="A28" s="19"/>
      <c r="B28" s="19" t="s">
        <v>7</v>
      </c>
      <c r="C28" s="19"/>
      <c r="D28" s="20"/>
      <c r="E28" s="21"/>
      <c r="F28" s="21">
        <f>SUM(F27:F27)</f>
        <v>0</v>
      </c>
    </row>
    <row r="29" spans="1:6" ht="30">
      <c r="A29" s="22" t="s">
        <v>42</v>
      </c>
      <c r="B29" s="17" t="s">
        <v>65</v>
      </c>
      <c r="C29" s="13" t="s">
        <v>6</v>
      </c>
      <c r="D29" s="15">
        <v>1</v>
      </c>
      <c r="E29" s="16">
        <v>4722</v>
      </c>
      <c r="F29" s="16">
        <v>4722</v>
      </c>
    </row>
    <row r="30" spans="1:6">
      <c r="A30" s="19"/>
      <c r="B30" s="19" t="s">
        <v>7</v>
      </c>
      <c r="C30" s="19"/>
      <c r="D30" s="20"/>
      <c r="E30" s="21"/>
      <c r="F30" s="21">
        <f>SUM(F29:F29)</f>
        <v>4722</v>
      </c>
    </row>
    <row r="31" spans="1:6" s="25" customFormat="1" ht="30">
      <c r="A31" s="22" t="s">
        <v>43</v>
      </c>
      <c r="B31" s="17" t="s">
        <v>65</v>
      </c>
      <c r="C31" s="13" t="s">
        <v>6</v>
      </c>
      <c r="D31" s="15">
        <v>1</v>
      </c>
      <c r="E31" s="16">
        <v>4722</v>
      </c>
      <c r="F31" s="16">
        <v>4722</v>
      </c>
    </row>
    <row r="32" spans="1:6">
      <c r="A32" s="19"/>
      <c r="B32" s="19" t="s">
        <v>7</v>
      </c>
      <c r="C32" s="19"/>
      <c r="D32" s="20"/>
      <c r="E32" s="21"/>
      <c r="F32" s="21">
        <f>SUM(F31:F31)</f>
        <v>4722</v>
      </c>
    </row>
    <row r="33" spans="1:6" ht="15.75">
      <c r="A33" s="26"/>
      <c r="B33" s="26"/>
      <c r="C33" s="26"/>
      <c r="D33" s="27"/>
      <c r="E33" s="28"/>
      <c r="F33" s="42">
        <f>F32+F30+F28+F26+F24+F22+F20+F18+F16+F14+F12+F10+F8+F4+F6</f>
        <v>14166</v>
      </c>
    </row>
  </sheetData>
  <mergeCells count="1">
    <mergeCell ref="A1: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M42"/>
  <sheetViews>
    <sheetView zoomScale="87" zoomScaleNormal="87" workbookViewId="0">
      <pane ySplit="2" topLeftCell="A3" activePane="bottomLeft" state="frozen"/>
      <selection pane="bottomLeft" activeCell="M26" sqref="M26"/>
    </sheetView>
  </sheetViews>
  <sheetFormatPr defaultRowHeight="15"/>
  <cols>
    <col min="1" max="1" width="29.42578125" style="64" customWidth="1"/>
    <col min="2" max="2" width="35.7109375" style="64" customWidth="1"/>
    <col min="3" max="3" width="11.85546875" style="64" customWidth="1"/>
    <col min="4" max="4" width="9.140625" style="80" customWidth="1"/>
    <col min="5" max="5" width="14.7109375" style="67" customWidth="1"/>
    <col min="6" max="6" width="13.85546875" style="67" customWidth="1"/>
    <col min="7" max="7" width="22.85546875" style="64" hidden="1" customWidth="1"/>
    <col min="8" max="8" width="12.42578125" style="64" customWidth="1"/>
    <col min="9" max="16384" width="9.140625" style="64"/>
  </cols>
  <sheetData>
    <row r="1" spans="1:7" ht="18.75">
      <c r="A1" s="108" t="s">
        <v>100</v>
      </c>
      <c r="B1" s="108"/>
      <c r="C1" s="108"/>
      <c r="D1" s="108"/>
      <c r="E1" s="108"/>
      <c r="F1" s="108"/>
      <c r="G1" s="108"/>
    </row>
    <row r="2" spans="1:7" ht="15.75">
      <c r="A2" s="45" t="s">
        <v>0</v>
      </c>
      <c r="B2" s="45" t="s">
        <v>1</v>
      </c>
      <c r="C2" s="45" t="s">
        <v>2</v>
      </c>
      <c r="D2" s="46" t="s">
        <v>3</v>
      </c>
      <c r="E2" s="47" t="s">
        <v>4</v>
      </c>
      <c r="F2" s="47" t="s">
        <v>5</v>
      </c>
      <c r="G2" s="45" t="s">
        <v>12</v>
      </c>
    </row>
    <row r="3" spans="1:7">
      <c r="A3" s="71" t="s">
        <v>35</v>
      </c>
      <c r="B3" s="61" t="s">
        <v>10</v>
      </c>
      <c r="C3" s="61" t="s">
        <v>6</v>
      </c>
      <c r="D3" s="62">
        <v>1</v>
      </c>
      <c r="E3" s="63">
        <v>3850</v>
      </c>
      <c r="F3" s="63">
        <v>3850</v>
      </c>
      <c r="G3" s="63" t="s">
        <v>29</v>
      </c>
    </row>
    <row r="4" spans="1:7">
      <c r="A4" s="68"/>
      <c r="B4" s="68" t="s">
        <v>7</v>
      </c>
      <c r="C4" s="68"/>
      <c r="D4" s="69"/>
      <c r="E4" s="70"/>
      <c r="F4" s="70">
        <f>SUM(F3)</f>
        <v>3850</v>
      </c>
      <c r="G4" s="63"/>
    </row>
    <row r="5" spans="1:7">
      <c r="A5" s="113" t="s">
        <v>33</v>
      </c>
      <c r="B5" s="61" t="s">
        <v>66</v>
      </c>
      <c r="C5" s="61" t="s">
        <v>6</v>
      </c>
      <c r="D5" s="62">
        <v>10</v>
      </c>
      <c r="E5" s="63">
        <v>220.15</v>
      </c>
      <c r="F5" s="63">
        <v>2201.5</v>
      </c>
      <c r="G5" s="63"/>
    </row>
    <row r="6" spans="1:7">
      <c r="A6" s="114"/>
      <c r="B6" s="61" t="s">
        <v>67</v>
      </c>
      <c r="C6" s="61" t="s">
        <v>6</v>
      </c>
      <c r="D6" s="62">
        <v>12</v>
      </c>
      <c r="E6" s="63">
        <v>1665</v>
      </c>
      <c r="F6" s="63">
        <v>19980</v>
      </c>
      <c r="G6" s="63"/>
    </row>
    <row r="7" spans="1:7">
      <c r="A7" s="68"/>
      <c r="B7" s="68" t="s">
        <v>7</v>
      </c>
      <c r="C7" s="68"/>
      <c r="D7" s="69"/>
      <c r="E7" s="70"/>
      <c r="F7" s="70">
        <f>SUM(F5:F6)</f>
        <v>22181.5</v>
      </c>
      <c r="G7" s="63"/>
    </row>
    <row r="8" spans="1:7">
      <c r="A8" s="113" t="s">
        <v>34</v>
      </c>
      <c r="B8" s="61" t="s">
        <v>66</v>
      </c>
      <c r="C8" s="61" t="s">
        <v>6</v>
      </c>
      <c r="D8" s="62">
        <v>20</v>
      </c>
      <c r="E8" s="63">
        <v>220.15</v>
      </c>
      <c r="F8" s="63">
        <v>4403</v>
      </c>
      <c r="G8" s="63"/>
    </row>
    <row r="9" spans="1:7">
      <c r="A9" s="114"/>
      <c r="B9" s="61" t="s">
        <v>67</v>
      </c>
      <c r="C9" s="61" t="s">
        <v>6</v>
      </c>
      <c r="D9" s="62">
        <v>10</v>
      </c>
      <c r="E9" s="63">
        <v>1665</v>
      </c>
      <c r="F9" s="63">
        <v>16650</v>
      </c>
      <c r="G9" s="63"/>
    </row>
    <row r="10" spans="1:7">
      <c r="A10" s="68"/>
      <c r="B10" s="68" t="s">
        <v>7</v>
      </c>
      <c r="C10" s="68"/>
      <c r="D10" s="69"/>
      <c r="E10" s="70"/>
      <c r="F10" s="70">
        <f>SUM(F8:F9)</f>
        <v>21053</v>
      </c>
      <c r="G10" s="63"/>
    </row>
    <row r="11" spans="1:7">
      <c r="A11" s="113" t="s">
        <v>36</v>
      </c>
      <c r="B11" s="61" t="s">
        <v>66</v>
      </c>
      <c r="C11" s="61" t="s">
        <v>6</v>
      </c>
      <c r="D11" s="62">
        <v>27</v>
      </c>
      <c r="E11" s="63">
        <v>220.15</v>
      </c>
      <c r="F11" s="63">
        <v>5944.05</v>
      </c>
      <c r="G11" s="63"/>
    </row>
    <row r="12" spans="1:7">
      <c r="A12" s="114"/>
      <c r="B12" s="61" t="s">
        <v>67</v>
      </c>
      <c r="C12" s="61" t="s">
        <v>6</v>
      </c>
      <c r="D12" s="62">
        <v>10</v>
      </c>
      <c r="E12" s="63">
        <v>1665</v>
      </c>
      <c r="F12" s="63">
        <v>16650</v>
      </c>
      <c r="G12" s="63"/>
    </row>
    <row r="13" spans="1:7">
      <c r="A13" s="68"/>
      <c r="B13" s="68"/>
      <c r="C13" s="68"/>
      <c r="D13" s="69"/>
      <c r="E13" s="70"/>
      <c r="F13" s="70">
        <f>SUM(F11:F12)</f>
        <v>22594.05</v>
      </c>
      <c r="G13" s="63"/>
    </row>
    <row r="14" spans="1:7">
      <c r="A14" s="71" t="s">
        <v>38</v>
      </c>
      <c r="B14" s="61" t="s">
        <v>66</v>
      </c>
      <c r="C14" s="61" t="s">
        <v>6</v>
      </c>
      <c r="D14" s="62">
        <v>27</v>
      </c>
      <c r="E14" s="63">
        <v>220.15</v>
      </c>
      <c r="F14" s="63">
        <v>5944.05</v>
      </c>
      <c r="G14" s="63"/>
    </row>
    <row r="15" spans="1:7">
      <c r="A15" s="68"/>
      <c r="B15" s="68"/>
      <c r="C15" s="68"/>
      <c r="D15" s="69"/>
      <c r="E15" s="70"/>
      <c r="F15" s="70">
        <f>SUM(F14)</f>
        <v>5944.05</v>
      </c>
      <c r="G15" s="63"/>
    </row>
    <row r="16" spans="1:7">
      <c r="A16" s="113" t="s">
        <v>24</v>
      </c>
      <c r="B16" s="61" t="s">
        <v>66</v>
      </c>
      <c r="C16" s="61" t="s">
        <v>6</v>
      </c>
      <c r="D16" s="62">
        <v>11</v>
      </c>
      <c r="E16" s="63">
        <v>220.15</v>
      </c>
      <c r="F16" s="63">
        <v>2421.65</v>
      </c>
      <c r="G16" s="63"/>
    </row>
    <row r="17" spans="1:7">
      <c r="A17" s="114"/>
      <c r="B17" s="61" t="s">
        <v>67</v>
      </c>
      <c r="C17" s="61" t="s">
        <v>6</v>
      </c>
      <c r="D17" s="62">
        <v>12</v>
      </c>
      <c r="E17" s="63">
        <v>1665</v>
      </c>
      <c r="F17" s="63">
        <v>19980</v>
      </c>
      <c r="G17" s="63"/>
    </row>
    <row r="18" spans="1:7">
      <c r="A18" s="68"/>
      <c r="B18" s="68"/>
      <c r="C18" s="68"/>
      <c r="D18" s="69"/>
      <c r="E18" s="70"/>
      <c r="F18" s="70">
        <f>SUM(F16:F17)</f>
        <v>22401.65</v>
      </c>
      <c r="G18" s="63"/>
    </row>
    <row r="19" spans="1:7" s="72" customFormat="1">
      <c r="A19" s="71" t="s">
        <v>39</v>
      </c>
      <c r="B19" s="61" t="s">
        <v>66</v>
      </c>
      <c r="C19" s="61" t="s">
        <v>6</v>
      </c>
      <c r="D19" s="62">
        <v>12</v>
      </c>
      <c r="E19" s="63">
        <v>220.15</v>
      </c>
      <c r="F19" s="63">
        <v>2641.8</v>
      </c>
      <c r="G19" s="66"/>
    </row>
    <row r="20" spans="1:7">
      <c r="A20" s="68"/>
      <c r="B20" s="68"/>
      <c r="C20" s="68"/>
      <c r="D20" s="69"/>
      <c r="E20" s="70"/>
      <c r="F20" s="70">
        <f>SUM(F19)</f>
        <v>2641.8</v>
      </c>
      <c r="G20" s="63"/>
    </row>
    <row r="21" spans="1:7" s="72" customFormat="1">
      <c r="A21" s="71" t="s">
        <v>59</v>
      </c>
      <c r="B21" s="61" t="s">
        <v>67</v>
      </c>
      <c r="C21" s="61" t="s">
        <v>6</v>
      </c>
      <c r="D21" s="62">
        <v>20</v>
      </c>
      <c r="E21" s="63">
        <v>1665</v>
      </c>
      <c r="F21" s="63">
        <v>33300</v>
      </c>
      <c r="G21" s="66"/>
    </row>
    <row r="22" spans="1:7">
      <c r="A22" s="68"/>
      <c r="B22" s="68"/>
      <c r="C22" s="68"/>
      <c r="D22" s="69"/>
      <c r="E22" s="70"/>
      <c r="F22" s="70">
        <f>SUM(F21)</f>
        <v>33300</v>
      </c>
      <c r="G22" s="63"/>
    </row>
    <row r="23" spans="1:7">
      <c r="A23" s="113" t="s">
        <v>68</v>
      </c>
      <c r="B23" s="61" t="s">
        <v>66</v>
      </c>
      <c r="C23" s="61" t="s">
        <v>6</v>
      </c>
      <c r="D23" s="62">
        <v>27</v>
      </c>
      <c r="E23" s="63">
        <v>220.15</v>
      </c>
      <c r="F23" s="63">
        <v>5944.05</v>
      </c>
      <c r="G23" s="63"/>
    </row>
    <row r="24" spans="1:7">
      <c r="A24" s="114"/>
      <c r="B24" s="61" t="s">
        <v>67</v>
      </c>
      <c r="C24" s="61" t="s">
        <v>6</v>
      </c>
      <c r="D24" s="62">
        <v>12</v>
      </c>
      <c r="E24" s="63">
        <v>1665</v>
      </c>
      <c r="F24" s="63">
        <v>19980</v>
      </c>
      <c r="G24" s="63"/>
    </row>
    <row r="25" spans="1:7">
      <c r="A25" s="68"/>
      <c r="B25" s="68"/>
      <c r="C25" s="68"/>
      <c r="D25" s="69"/>
      <c r="E25" s="70"/>
      <c r="F25" s="70">
        <f>SUM(F23:F24)</f>
        <v>25924.05</v>
      </c>
      <c r="G25" s="63"/>
    </row>
    <row r="26" spans="1:7">
      <c r="A26" s="71" t="s">
        <v>43</v>
      </c>
      <c r="B26" s="61" t="s">
        <v>66</v>
      </c>
      <c r="C26" s="61" t="s">
        <v>6</v>
      </c>
      <c r="D26" s="62">
        <v>27</v>
      </c>
      <c r="E26" s="63">
        <v>220.15</v>
      </c>
      <c r="F26" s="63">
        <v>5944.05</v>
      </c>
      <c r="G26" s="63"/>
    </row>
    <row r="27" spans="1:7">
      <c r="A27" s="68"/>
      <c r="B27" s="68"/>
      <c r="C27" s="68"/>
      <c r="D27" s="69"/>
      <c r="E27" s="70"/>
      <c r="F27" s="70">
        <f>SUM(F26)</f>
        <v>5944.05</v>
      </c>
      <c r="G27" s="68">
        <f>SUM(G3:G3)</f>
        <v>0</v>
      </c>
    </row>
    <row r="28" spans="1:7">
      <c r="A28" s="74"/>
      <c r="B28" s="74"/>
      <c r="C28" s="74"/>
      <c r="D28" s="75"/>
      <c r="E28" s="76"/>
      <c r="F28" s="76">
        <f>F27+F25+F22+F20+F18+F15+F13+F10+F7+F4</f>
        <v>165834.15</v>
      </c>
      <c r="G28" s="63" t="s">
        <v>29</v>
      </c>
    </row>
    <row r="29" spans="1:7" hidden="1">
      <c r="A29" s="71" t="s">
        <v>51</v>
      </c>
      <c r="B29" s="61"/>
      <c r="C29" s="61"/>
      <c r="D29" s="62"/>
      <c r="E29" s="63"/>
      <c r="F29" s="63"/>
      <c r="G29" s="63" t="s">
        <v>29</v>
      </c>
    </row>
    <row r="30" spans="1:7" hidden="1">
      <c r="A30" s="71" t="s">
        <v>51</v>
      </c>
      <c r="B30" s="61"/>
      <c r="C30" s="61"/>
      <c r="D30" s="62"/>
      <c r="E30" s="63"/>
      <c r="F30" s="63"/>
      <c r="G30" s="63"/>
    </row>
    <row r="31" spans="1:7" hidden="1">
      <c r="A31" s="71" t="s">
        <v>51</v>
      </c>
      <c r="B31" s="61"/>
      <c r="C31" s="61"/>
      <c r="D31" s="62"/>
      <c r="E31" s="63"/>
      <c r="F31" s="63"/>
      <c r="G31" s="63"/>
    </row>
    <row r="32" spans="1:7" hidden="1">
      <c r="A32" s="71" t="s">
        <v>51</v>
      </c>
      <c r="B32" s="61"/>
      <c r="C32" s="61"/>
      <c r="D32" s="62"/>
      <c r="E32" s="63"/>
      <c r="F32" s="63"/>
      <c r="G32" s="63"/>
    </row>
    <row r="33" spans="1:7" hidden="1">
      <c r="A33" s="71" t="s">
        <v>51</v>
      </c>
      <c r="B33" s="61"/>
      <c r="C33" s="61"/>
      <c r="D33" s="62"/>
      <c r="E33" s="63"/>
      <c r="F33" s="63"/>
      <c r="G33" s="63"/>
    </row>
    <row r="34" spans="1:7" hidden="1">
      <c r="A34" s="71" t="s">
        <v>51</v>
      </c>
      <c r="B34" s="61"/>
      <c r="C34" s="61"/>
      <c r="D34" s="62"/>
      <c r="E34" s="63"/>
      <c r="F34" s="63"/>
      <c r="G34" s="63" t="s">
        <v>29</v>
      </c>
    </row>
    <row r="35" spans="1:7" hidden="1">
      <c r="A35" s="71" t="s">
        <v>51</v>
      </c>
      <c r="B35" s="61"/>
      <c r="C35" s="61"/>
      <c r="D35" s="62"/>
      <c r="E35" s="63"/>
      <c r="F35" s="63"/>
      <c r="G35" s="63"/>
    </row>
    <row r="36" spans="1:7" hidden="1">
      <c r="A36" s="71" t="s">
        <v>51</v>
      </c>
      <c r="B36" s="61"/>
      <c r="C36" s="61"/>
      <c r="D36" s="62"/>
      <c r="E36" s="63"/>
      <c r="F36" s="63"/>
      <c r="G36" s="63"/>
    </row>
    <row r="37" spans="1:7" hidden="1">
      <c r="A37" s="68"/>
      <c r="B37" s="68" t="s">
        <v>7</v>
      </c>
      <c r="C37" s="68"/>
      <c r="D37" s="69"/>
      <c r="E37" s="70"/>
      <c r="F37" s="70">
        <f>SUM(F29:F36)</f>
        <v>0</v>
      </c>
      <c r="G37" s="68">
        <f>SUM(G28:G34)</f>
        <v>0</v>
      </c>
    </row>
    <row r="38" spans="1:7" hidden="1">
      <c r="A38" s="74">
        <v>611070</v>
      </c>
      <c r="B38" s="73"/>
      <c r="C38" s="73"/>
      <c r="D38" s="77"/>
      <c r="E38" s="78"/>
      <c r="F38" s="78">
        <f>F37</f>
        <v>0</v>
      </c>
      <c r="G38" s="63" t="s">
        <v>29</v>
      </c>
    </row>
    <row r="39" spans="1:7" hidden="1">
      <c r="A39" s="79" t="s">
        <v>14</v>
      </c>
      <c r="B39" s="71"/>
      <c r="C39" s="71"/>
      <c r="D39" s="65"/>
      <c r="E39" s="66"/>
      <c r="F39" s="66"/>
      <c r="G39" s="63"/>
    </row>
    <row r="40" spans="1:7" hidden="1">
      <c r="A40" s="79" t="s">
        <v>14</v>
      </c>
      <c r="B40" s="71"/>
      <c r="C40" s="71"/>
      <c r="D40" s="65"/>
      <c r="E40" s="66"/>
      <c r="F40" s="66"/>
      <c r="G40" s="63"/>
    </row>
    <row r="41" spans="1:7" hidden="1">
      <c r="A41" s="79" t="s">
        <v>14</v>
      </c>
      <c r="B41" s="71"/>
      <c r="C41" s="71"/>
      <c r="D41" s="65"/>
      <c r="E41" s="66"/>
      <c r="F41" s="66"/>
      <c r="G41" s="63"/>
    </row>
    <row r="42" spans="1:7" hidden="1">
      <c r="A42" s="74"/>
      <c r="B42" s="73"/>
      <c r="C42" s="73"/>
      <c r="D42" s="77"/>
      <c r="E42" s="78"/>
      <c r="F42" s="78">
        <f>SUM(F39:F41)</f>
        <v>0</v>
      </c>
      <c r="G42" s="63"/>
    </row>
  </sheetData>
  <mergeCells count="6">
    <mergeCell ref="A23:A24"/>
    <mergeCell ref="A1:G1"/>
    <mergeCell ref="A5:A6"/>
    <mergeCell ref="A8:A9"/>
    <mergeCell ref="A11:A12"/>
    <mergeCell ref="A16:A1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25"/>
  <sheetViews>
    <sheetView view="pageBreakPreview" zoomScale="89" zoomScaleSheetLayoutView="89" workbookViewId="0">
      <selection activeCell="M29" sqref="M29"/>
    </sheetView>
  </sheetViews>
  <sheetFormatPr defaultRowHeight="15"/>
  <cols>
    <col min="1" max="1" width="22.5703125" style="12" customWidth="1"/>
    <col min="2" max="2" width="36.28515625" style="12" customWidth="1"/>
    <col min="3" max="3" width="9.140625" style="29" customWidth="1"/>
    <col min="4" max="4" width="6.5703125" style="18" customWidth="1"/>
    <col min="5" max="5" width="16.42578125" style="18" customWidth="1"/>
    <col min="6" max="6" width="19.5703125" style="12" customWidth="1"/>
    <col min="7" max="16384" width="9.140625" style="12"/>
  </cols>
  <sheetData>
    <row r="1" spans="1:6" ht="29.25" customHeight="1">
      <c r="A1" s="91" t="s">
        <v>101</v>
      </c>
      <c r="B1" s="91"/>
      <c r="C1" s="91"/>
      <c r="D1" s="91"/>
      <c r="E1" s="91"/>
      <c r="F1" s="91"/>
    </row>
    <row r="2" spans="1:6" ht="15.75">
      <c r="A2" s="45" t="s">
        <v>0</v>
      </c>
      <c r="B2" s="45" t="s">
        <v>71</v>
      </c>
      <c r="C2" s="46" t="s">
        <v>72</v>
      </c>
      <c r="D2" s="47" t="s">
        <v>73</v>
      </c>
      <c r="E2" s="47" t="s">
        <v>74</v>
      </c>
      <c r="F2" s="45" t="s">
        <v>75</v>
      </c>
    </row>
    <row r="3" spans="1:6">
      <c r="A3" s="13" t="s">
        <v>32</v>
      </c>
      <c r="B3" s="17" t="s">
        <v>78</v>
      </c>
      <c r="C3" s="15" t="s">
        <v>15</v>
      </c>
      <c r="D3" s="85">
        <v>2</v>
      </c>
      <c r="E3" s="16">
        <v>140</v>
      </c>
      <c r="F3" s="16">
        <v>280</v>
      </c>
    </row>
    <row r="4" spans="1:6" hidden="1">
      <c r="A4" s="13"/>
      <c r="B4" s="13"/>
      <c r="C4" s="15"/>
      <c r="D4" s="85"/>
      <c r="E4" s="16"/>
      <c r="F4" s="16"/>
    </row>
    <row r="5" spans="1:6" hidden="1">
      <c r="A5" s="13"/>
      <c r="B5" s="13"/>
      <c r="C5" s="15"/>
      <c r="D5" s="85"/>
      <c r="E5" s="16"/>
      <c r="F5" s="16"/>
    </row>
    <row r="6" spans="1:6" hidden="1">
      <c r="A6" s="13"/>
      <c r="B6" s="13"/>
      <c r="C6" s="15"/>
      <c r="D6" s="85"/>
      <c r="E6" s="16"/>
      <c r="F6" s="16"/>
    </row>
    <row r="7" spans="1:6">
      <c r="A7" s="19"/>
      <c r="B7" s="19"/>
      <c r="C7" s="20"/>
      <c r="D7" s="21"/>
      <c r="E7" s="21"/>
      <c r="F7" s="21">
        <f>SUM(F3:F6)</f>
        <v>280</v>
      </c>
    </row>
    <row r="8" spans="1:6">
      <c r="A8" s="22" t="s">
        <v>79</v>
      </c>
      <c r="B8" s="17" t="s">
        <v>78</v>
      </c>
      <c r="C8" s="24" t="s">
        <v>15</v>
      </c>
      <c r="D8" s="86">
        <v>1</v>
      </c>
      <c r="E8" s="23">
        <v>110</v>
      </c>
      <c r="F8" s="60">
        <v>110</v>
      </c>
    </row>
    <row r="9" spans="1:6" hidden="1">
      <c r="A9" s="22"/>
      <c r="B9" s="22"/>
      <c r="C9" s="24"/>
      <c r="D9" s="86"/>
      <c r="E9" s="23"/>
      <c r="F9" s="60"/>
    </row>
    <row r="10" spans="1:6" hidden="1">
      <c r="A10" s="22"/>
      <c r="B10" s="22"/>
      <c r="C10" s="24"/>
      <c r="D10" s="86"/>
      <c r="E10" s="23"/>
      <c r="F10" s="60"/>
    </row>
    <row r="11" spans="1:6" hidden="1">
      <c r="A11" s="22"/>
      <c r="B11" s="22"/>
      <c r="C11" s="24"/>
      <c r="D11" s="23"/>
      <c r="E11" s="23"/>
      <c r="F11" s="60"/>
    </row>
    <row r="12" spans="1:6">
      <c r="A12" s="19"/>
      <c r="B12" s="19"/>
      <c r="C12" s="20"/>
      <c r="D12" s="21"/>
      <c r="E12" s="21"/>
      <c r="F12" s="87">
        <f>SUM(F8:F11)</f>
        <v>110</v>
      </c>
    </row>
    <row r="13" spans="1:6">
      <c r="A13" s="22" t="s">
        <v>54</v>
      </c>
      <c r="B13" s="17" t="s">
        <v>78</v>
      </c>
      <c r="C13" s="24" t="s">
        <v>6</v>
      </c>
      <c r="D13" s="86">
        <v>2</v>
      </c>
      <c r="E13" s="23">
        <v>115.39</v>
      </c>
      <c r="F13" s="60">
        <v>230.78</v>
      </c>
    </row>
    <row r="14" spans="1:6" hidden="1">
      <c r="A14" s="22"/>
      <c r="B14" s="22"/>
      <c r="C14" s="24"/>
      <c r="D14" s="86"/>
      <c r="E14" s="23"/>
      <c r="F14" s="60"/>
    </row>
    <row r="15" spans="1:6" hidden="1">
      <c r="A15" s="22"/>
      <c r="B15" s="22"/>
      <c r="C15" s="24"/>
      <c r="D15" s="86"/>
      <c r="E15" s="23"/>
      <c r="F15" s="60"/>
    </row>
    <row r="16" spans="1:6">
      <c r="A16" s="19"/>
      <c r="B16" s="19"/>
      <c r="C16" s="20"/>
      <c r="D16" s="21"/>
      <c r="E16" s="21"/>
      <c r="F16" s="87">
        <f>SUM(F13:F15)</f>
        <v>230.78</v>
      </c>
    </row>
    <row r="17" spans="1:9">
      <c r="A17" s="117" t="s">
        <v>22</v>
      </c>
      <c r="B17" s="51" t="s">
        <v>69</v>
      </c>
      <c r="C17" s="14" t="s">
        <v>6</v>
      </c>
      <c r="D17" s="15">
        <v>1</v>
      </c>
      <c r="E17" s="16">
        <v>2284.75</v>
      </c>
      <c r="F17" s="16">
        <v>2284.75</v>
      </c>
    </row>
    <row r="18" spans="1:9">
      <c r="A18" s="118"/>
      <c r="B18" s="51" t="s">
        <v>66</v>
      </c>
      <c r="C18" s="14" t="s">
        <v>6</v>
      </c>
      <c r="D18" s="15">
        <v>14</v>
      </c>
      <c r="E18" s="16">
        <v>220.15</v>
      </c>
      <c r="F18" s="16">
        <v>3082.1</v>
      </c>
    </row>
    <row r="19" spans="1:9">
      <c r="A19" s="118"/>
      <c r="B19" s="51" t="s">
        <v>67</v>
      </c>
      <c r="C19" s="14" t="s">
        <v>6</v>
      </c>
      <c r="D19" s="15">
        <v>4</v>
      </c>
      <c r="E19" s="16">
        <v>1665</v>
      </c>
      <c r="F19" s="16">
        <v>6660</v>
      </c>
    </row>
    <row r="20" spans="1:9">
      <c r="A20" s="119"/>
      <c r="B20" s="17" t="s">
        <v>78</v>
      </c>
      <c r="C20" s="14" t="s">
        <v>6</v>
      </c>
      <c r="D20" s="15">
        <v>2</v>
      </c>
      <c r="E20" s="16">
        <v>128</v>
      </c>
      <c r="F20" s="16">
        <v>256</v>
      </c>
    </row>
    <row r="21" spans="1:9" hidden="1">
      <c r="A21" s="22"/>
      <c r="B21" s="51"/>
      <c r="C21" s="14"/>
      <c r="D21" s="15"/>
      <c r="E21" s="16"/>
      <c r="F21" s="16"/>
    </row>
    <row r="22" spans="1:9">
      <c r="A22" s="19"/>
      <c r="B22" s="19"/>
      <c r="C22" s="20"/>
      <c r="D22" s="21"/>
      <c r="E22" s="21">
        <f>SUM(E17)</f>
        <v>2284.75</v>
      </c>
      <c r="F22" s="21">
        <f>SUM(F17:F21)</f>
        <v>12282.85</v>
      </c>
    </row>
    <row r="23" spans="1:9">
      <c r="A23" s="117" t="s">
        <v>33</v>
      </c>
      <c r="B23" s="51" t="s">
        <v>69</v>
      </c>
      <c r="C23" s="14" t="s">
        <v>6</v>
      </c>
      <c r="D23" s="15">
        <v>2</v>
      </c>
      <c r="E23" s="16">
        <v>2284.75</v>
      </c>
      <c r="F23" s="16">
        <v>4569.5</v>
      </c>
    </row>
    <row r="24" spans="1:9">
      <c r="A24" s="118"/>
      <c r="B24" s="51" t="s">
        <v>66</v>
      </c>
      <c r="C24" s="14" t="s">
        <v>6</v>
      </c>
      <c r="D24" s="15">
        <v>20</v>
      </c>
      <c r="E24" s="16">
        <v>220.15</v>
      </c>
      <c r="F24" s="16">
        <v>4403</v>
      </c>
    </row>
    <row r="25" spans="1:9">
      <c r="A25" s="118"/>
      <c r="B25" s="51" t="s">
        <v>67</v>
      </c>
      <c r="C25" s="14" t="s">
        <v>6</v>
      </c>
      <c r="D25" s="15">
        <v>15</v>
      </c>
      <c r="E25" s="16">
        <v>1665</v>
      </c>
      <c r="F25" s="16">
        <v>24975</v>
      </c>
    </row>
    <row r="26" spans="1:9">
      <c r="A26" s="118"/>
      <c r="B26" s="51" t="s">
        <v>76</v>
      </c>
      <c r="C26" s="14" t="s">
        <v>6</v>
      </c>
      <c r="D26" s="15">
        <v>23</v>
      </c>
      <c r="E26" s="16">
        <v>426.61</v>
      </c>
      <c r="F26" s="16">
        <v>9812.0300000000007</v>
      </c>
    </row>
    <row r="27" spans="1:9">
      <c r="A27" s="119"/>
      <c r="B27" s="17" t="s">
        <v>78</v>
      </c>
      <c r="C27" s="14" t="s">
        <v>15</v>
      </c>
      <c r="D27" s="15">
        <v>1</v>
      </c>
      <c r="E27" s="16">
        <v>309</v>
      </c>
      <c r="F27" s="16">
        <v>309</v>
      </c>
      <c r="I27" s="116"/>
    </row>
    <row r="28" spans="1:9" hidden="1">
      <c r="A28" s="22"/>
      <c r="B28" s="51"/>
      <c r="C28" s="14"/>
      <c r="D28" s="15"/>
      <c r="E28" s="16"/>
      <c r="F28" s="16"/>
    </row>
    <row r="29" spans="1:9">
      <c r="A29" s="19"/>
      <c r="B29" s="19"/>
      <c r="C29" s="20"/>
      <c r="D29" s="21"/>
      <c r="E29" s="21"/>
      <c r="F29" s="21">
        <f>SUM(F23:F28)</f>
        <v>44068.53</v>
      </c>
    </row>
    <row r="30" spans="1:9">
      <c r="A30" s="22" t="s">
        <v>34</v>
      </c>
      <c r="B30" s="17" t="s">
        <v>27</v>
      </c>
      <c r="C30" s="15" t="s">
        <v>6</v>
      </c>
      <c r="D30" s="85">
        <v>1</v>
      </c>
      <c r="E30" s="16">
        <v>2160.6</v>
      </c>
      <c r="F30" s="16">
        <v>2160.6</v>
      </c>
    </row>
    <row r="31" spans="1:9" hidden="1">
      <c r="A31" s="22" t="s">
        <v>34</v>
      </c>
      <c r="B31" s="17"/>
      <c r="C31" s="15"/>
      <c r="D31" s="85"/>
      <c r="E31" s="16"/>
      <c r="F31" s="16"/>
    </row>
    <row r="32" spans="1:9" hidden="1">
      <c r="A32" s="22" t="s">
        <v>34</v>
      </c>
      <c r="B32" s="17"/>
      <c r="C32" s="15"/>
      <c r="D32" s="85"/>
      <c r="E32" s="16"/>
      <c r="F32" s="16"/>
    </row>
    <row r="33" spans="1:6" hidden="1">
      <c r="A33" s="22" t="s">
        <v>34</v>
      </c>
      <c r="B33" s="17"/>
      <c r="C33" s="15"/>
      <c r="D33" s="85"/>
      <c r="E33" s="16"/>
      <c r="F33" s="16"/>
    </row>
    <row r="34" spans="1:6">
      <c r="A34" s="19"/>
      <c r="B34" s="19"/>
      <c r="C34" s="20"/>
      <c r="D34" s="21"/>
      <c r="E34" s="21">
        <f>SUM(E30:E30)</f>
        <v>2160.6</v>
      </c>
      <c r="F34" s="19">
        <f>SUM(F30:F30)</f>
        <v>2160.6</v>
      </c>
    </row>
    <row r="35" spans="1:6">
      <c r="A35" s="13" t="s">
        <v>35</v>
      </c>
      <c r="B35" s="17" t="s">
        <v>78</v>
      </c>
      <c r="C35" s="15" t="s">
        <v>6</v>
      </c>
      <c r="D35" s="85">
        <v>1</v>
      </c>
      <c r="E35" s="16">
        <v>450</v>
      </c>
      <c r="F35" s="16">
        <v>450</v>
      </c>
    </row>
    <row r="36" spans="1:6" hidden="1">
      <c r="A36" s="13"/>
      <c r="B36" s="13"/>
      <c r="C36" s="15"/>
      <c r="D36" s="85"/>
      <c r="E36" s="16"/>
      <c r="F36" s="16"/>
    </row>
    <row r="37" spans="1:6" hidden="1">
      <c r="A37" s="13"/>
      <c r="B37" s="13"/>
      <c r="C37" s="15"/>
      <c r="D37" s="85"/>
      <c r="E37" s="16"/>
      <c r="F37" s="16"/>
    </row>
    <row r="38" spans="1:6" hidden="1">
      <c r="A38" s="13"/>
      <c r="B38" s="13"/>
      <c r="C38" s="15"/>
      <c r="D38" s="85"/>
      <c r="E38" s="16"/>
      <c r="F38" s="16"/>
    </row>
    <row r="39" spans="1:6" hidden="1">
      <c r="A39" s="13"/>
      <c r="B39" s="13"/>
      <c r="C39" s="15"/>
      <c r="D39" s="85"/>
      <c r="E39" s="16"/>
      <c r="F39" s="16"/>
    </row>
    <row r="40" spans="1:6">
      <c r="A40" s="19"/>
      <c r="B40" s="19"/>
      <c r="C40" s="20"/>
      <c r="D40" s="88"/>
      <c r="E40" s="21">
        <f>SUM(E35:E35)</f>
        <v>450</v>
      </c>
      <c r="F40" s="87">
        <f>SUM(F35:F35)</f>
        <v>450</v>
      </c>
    </row>
    <row r="41" spans="1:6">
      <c r="A41" s="22" t="s">
        <v>55</v>
      </c>
      <c r="B41" s="17" t="s">
        <v>78</v>
      </c>
      <c r="C41" s="24" t="s">
        <v>15</v>
      </c>
      <c r="D41" s="86">
        <v>1</v>
      </c>
      <c r="E41" s="23">
        <v>320</v>
      </c>
      <c r="F41" s="60">
        <v>320</v>
      </c>
    </row>
    <row r="42" spans="1:6" hidden="1">
      <c r="A42" s="22"/>
      <c r="B42" s="22"/>
      <c r="C42" s="24"/>
      <c r="D42" s="86"/>
      <c r="E42" s="23"/>
      <c r="F42" s="60"/>
    </row>
    <row r="43" spans="1:6">
      <c r="A43" s="19"/>
      <c r="B43" s="19"/>
      <c r="C43" s="20"/>
      <c r="D43" s="88"/>
      <c r="E43" s="21"/>
      <c r="F43" s="87">
        <f>SUM(F41:F42)</f>
        <v>320</v>
      </c>
    </row>
    <row r="44" spans="1:6">
      <c r="A44" s="22" t="s">
        <v>36</v>
      </c>
      <c r="B44" s="13"/>
      <c r="C44" s="15"/>
      <c r="D44" s="85"/>
      <c r="E44" s="16"/>
      <c r="F44" s="16"/>
    </row>
    <row r="45" spans="1:6" hidden="1">
      <c r="A45" s="22"/>
      <c r="B45" s="13"/>
      <c r="C45" s="15"/>
      <c r="D45" s="85"/>
      <c r="E45" s="16"/>
      <c r="F45" s="16"/>
    </row>
    <row r="46" spans="1:6" hidden="1">
      <c r="A46" s="22"/>
      <c r="B46" s="13"/>
      <c r="C46" s="15"/>
      <c r="D46" s="85"/>
      <c r="E46" s="16"/>
      <c r="F46" s="16"/>
    </row>
    <row r="47" spans="1:6" hidden="1">
      <c r="A47" s="22"/>
      <c r="B47" s="13"/>
      <c r="C47" s="15"/>
      <c r="D47" s="85"/>
      <c r="E47" s="16"/>
      <c r="F47" s="16"/>
    </row>
    <row r="48" spans="1:6">
      <c r="A48" s="19"/>
      <c r="B48" s="19"/>
      <c r="C48" s="20"/>
      <c r="D48" s="88"/>
      <c r="E48" s="21">
        <f>SUM(E44:E44)</f>
        <v>0</v>
      </c>
      <c r="F48" s="19"/>
    </row>
    <row r="49" spans="1:6">
      <c r="A49" s="22" t="s">
        <v>56</v>
      </c>
      <c r="B49" s="17" t="s">
        <v>78</v>
      </c>
      <c r="C49" s="24" t="s">
        <v>15</v>
      </c>
      <c r="D49" s="86">
        <v>2</v>
      </c>
      <c r="E49" s="23">
        <v>145</v>
      </c>
      <c r="F49" s="60">
        <v>290</v>
      </c>
    </row>
    <row r="50" spans="1:6" hidden="1">
      <c r="A50" s="22"/>
      <c r="B50" s="22"/>
      <c r="C50" s="24"/>
      <c r="D50" s="86"/>
      <c r="E50" s="23"/>
      <c r="F50" s="60"/>
    </row>
    <row r="51" spans="1:6">
      <c r="A51" s="19"/>
      <c r="B51" s="19"/>
      <c r="C51" s="20"/>
      <c r="D51" s="88"/>
      <c r="E51" s="21"/>
      <c r="F51" s="87">
        <f>SUM(F49:F50)</f>
        <v>290</v>
      </c>
    </row>
    <row r="52" spans="1:6">
      <c r="A52" s="22" t="s">
        <v>37</v>
      </c>
      <c r="B52" s="17" t="s">
        <v>78</v>
      </c>
      <c r="C52" s="15" t="s">
        <v>15</v>
      </c>
      <c r="D52" s="85">
        <v>1</v>
      </c>
      <c r="E52" s="16">
        <v>200</v>
      </c>
      <c r="F52" s="16">
        <v>200</v>
      </c>
    </row>
    <row r="53" spans="1:6">
      <c r="A53" s="19"/>
      <c r="B53" s="19"/>
      <c r="C53" s="20"/>
      <c r="D53" s="88"/>
      <c r="E53" s="21"/>
      <c r="F53" s="21">
        <f>SUM(F52)</f>
        <v>200</v>
      </c>
    </row>
    <row r="54" spans="1:6" s="25" customFormat="1">
      <c r="A54" s="117" t="s">
        <v>57</v>
      </c>
      <c r="B54" s="51" t="s">
        <v>69</v>
      </c>
      <c r="C54" s="14" t="s">
        <v>6</v>
      </c>
      <c r="D54" s="15">
        <v>1</v>
      </c>
      <c r="E54" s="16">
        <v>2284.75</v>
      </c>
      <c r="F54" s="16">
        <v>2284.75</v>
      </c>
    </row>
    <row r="55" spans="1:6" s="25" customFormat="1">
      <c r="A55" s="118"/>
      <c r="B55" s="51" t="s">
        <v>67</v>
      </c>
      <c r="C55" s="14" t="s">
        <v>6</v>
      </c>
      <c r="D55" s="15">
        <v>7</v>
      </c>
      <c r="E55" s="16">
        <v>1665</v>
      </c>
      <c r="F55" s="16">
        <v>11655</v>
      </c>
    </row>
    <row r="56" spans="1:6" s="25" customFormat="1">
      <c r="A56" s="119"/>
      <c r="B56" s="17" t="s">
        <v>78</v>
      </c>
      <c r="C56" s="14" t="s">
        <v>15</v>
      </c>
      <c r="D56" s="15">
        <v>1.6</v>
      </c>
      <c r="E56" s="16">
        <v>125</v>
      </c>
      <c r="F56" s="16">
        <v>200</v>
      </c>
    </row>
    <row r="57" spans="1:6" s="25" customFormat="1" hidden="1">
      <c r="A57" s="22"/>
      <c r="B57" s="51"/>
      <c r="C57" s="14"/>
      <c r="D57" s="15"/>
      <c r="E57" s="16"/>
      <c r="F57" s="16"/>
    </row>
    <row r="58" spans="1:6" s="25" customFormat="1" hidden="1">
      <c r="A58" s="22"/>
      <c r="B58" s="51"/>
      <c r="C58" s="14"/>
      <c r="D58" s="15"/>
      <c r="E58" s="16"/>
      <c r="F58" s="16"/>
    </row>
    <row r="59" spans="1:6" s="25" customFormat="1" hidden="1">
      <c r="A59" s="22"/>
      <c r="B59" s="51"/>
      <c r="C59" s="14"/>
      <c r="D59" s="15"/>
      <c r="E59" s="16"/>
      <c r="F59" s="16"/>
    </row>
    <row r="60" spans="1:6">
      <c r="A60" s="19"/>
      <c r="B60" s="19"/>
      <c r="C60" s="20"/>
      <c r="D60" s="21"/>
      <c r="E60" s="21"/>
      <c r="F60" s="21">
        <f>SUM(F54:F59)</f>
        <v>14139.75</v>
      </c>
    </row>
    <row r="61" spans="1:6">
      <c r="A61" s="117" t="s">
        <v>38</v>
      </c>
      <c r="B61" s="17" t="s">
        <v>27</v>
      </c>
      <c r="C61" s="15" t="s">
        <v>6</v>
      </c>
      <c r="D61" s="85">
        <v>1</v>
      </c>
      <c r="E61" s="16">
        <v>2160.6</v>
      </c>
      <c r="F61" s="16">
        <v>2160.6</v>
      </c>
    </row>
    <row r="62" spans="1:6">
      <c r="A62" s="119"/>
      <c r="B62" s="17" t="s">
        <v>78</v>
      </c>
      <c r="C62" s="15" t="s">
        <v>15</v>
      </c>
      <c r="D62" s="85">
        <v>1</v>
      </c>
      <c r="E62" s="16">
        <v>320</v>
      </c>
      <c r="F62" s="16">
        <v>320</v>
      </c>
    </row>
    <row r="63" spans="1:6" hidden="1">
      <c r="A63" s="22"/>
      <c r="B63" s="17"/>
      <c r="C63" s="15"/>
      <c r="D63" s="85"/>
      <c r="E63" s="16"/>
      <c r="F63" s="16"/>
    </row>
    <row r="64" spans="1:6" hidden="1">
      <c r="A64" s="22"/>
      <c r="B64" s="17"/>
      <c r="C64" s="15"/>
      <c r="D64" s="85"/>
      <c r="E64" s="16"/>
      <c r="F64" s="16"/>
    </row>
    <row r="65" spans="1:6">
      <c r="A65" s="19"/>
      <c r="B65" s="19"/>
      <c r="C65" s="20"/>
      <c r="D65" s="21"/>
      <c r="E65" s="21"/>
      <c r="F65" s="21">
        <f>SUM(F61:F64)</f>
        <v>2480.6</v>
      </c>
    </row>
    <row r="66" spans="1:6" s="25" customFormat="1">
      <c r="A66" s="117" t="s">
        <v>58</v>
      </c>
      <c r="B66" s="51" t="s">
        <v>67</v>
      </c>
      <c r="C66" s="14" t="s">
        <v>6</v>
      </c>
      <c r="D66" s="15">
        <v>2</v>
      </c>
      <c r="E66" s="16">
        <v>1665</v>
      </c>
      <c r="F66" s="16">
        <v>3330</v>
      </c>
    </row>
    <row r="67" spans="1:6" s="25" customFormat="1">
      <c r="A67" s="119"/>
      <c r="B67" s="17" t="s">
        <v>78</v>
      </c>
      <c r="C67" s="14" t="s">
        <v>6</v>
      </c>
      <c r="D67" s="15">
        <v>1</v>
      </c>
      <c r="E67" s="16">
        <v>114</v>
      </c>
      <c r="F67" s="16">
        <v>114</v>
      </c>
    </row>
    <row r="68" spans="1:6" s="25" customFormat="1" hidden="1">
      <c r="A68" s="22"/>
      <c r="B68" s="51"/>
      <c r="C68" s="14"/>
      <c r="D68" s="15"/>
      <c r="E68" s="16"/>
      <c r="F68" s="16"/>
    </row>
    <row r="69" spans="1:6" s="25" customFormat="1" hidden="1">
      <c r="A69" s="22"/>
      <c r="B69" s="51"/>
      <c r="C69" s="14"/>
      <c r="D69" s="15"/>
      <c r="E69" s="16"/>
      <c r="F69" s="16"/>
    </row>
    <row r="70" spans="1:6" s="25" customFormat="1" hidden="1">
      <c r="A70" s="22"/>
      <c r="B70" s="22"/>
      <c r="C70" s="24"/>
      <c r="D70" s="23"/>
      <c r="E70" s="23"/>
      <c r="F70" s="22"/>
    </row>
    <row r="71" spans="1:6">
      <c r="A71" s="19"/>
      <c r="B71" s="19"/>
      <c r="C71" s="20"/>
      <c r="D71" s="21"/>
      <c r="E71" s="21"/>
      <c r="F71" s="21">
        <f>SUM(F66:F70)</f>
        <v>3444</v>
      </c>
    </row>
    <row r="72" spans="1:6" s="25" customFormat="1">
      <c r="A72" s="117" t="s">
        <v>24</v>
      </c>
      <c r="B72" s="51" t="s">
        <v>69</v>
      </c>
      <c r="C72" s="14" t="s">
        <v>6</v>
      </c>
      <c r="D72" s="15">
        <v>1</v>
      </c>
      <c r="E72" s="16">
        <v>2284.75</v>
      </c>
      <c r="F72" s="16">
        <v>2284.75</v>
      </c>
    </row>
    <row r="73" spans="1:6" s="25" customFormat="1">
      <c r="A73" s="118"/>
      <c r="B73" s="51" t="s">
        <v>66</v>
      </c>
      <c r="C73" s="14" t="s">
        <v>6</v>
      </c>
      <c r="D73" s="15">
        <v>11</v>
      </c>
      <c r="E73" s="16">
        <v>220.15</v>
      </c>
      <c r="F73" s="16">
        <v>2421.65</v>
      </c>
    </row>
    <row r="74" spans="1:6" s="25" customFormat="1">
      <c r="A74" s="118"/>
      <c r="B74" s="51" t="s">
        <v>67</v>
      </c>
      <c r="C74" s="14" t="s">
        <v>6</v>
      </c>
      <c r="D74" s="15">
        <v>10</v>
      </c>
      <c r="E74" s="16">
        <v>1665</v>
      </c>
      <c r="F74" s="16">
        <v>16650</v>
      </c>
    </row>
    <row r="75" spans="1:6" s="25" customFormat="1">
      <c r="A75" s="119"/>
      <c r="B75" s="17" t="s">
        <v>78</v>
      </c>
      <c r="C75" s="14" t="s">
        <v>6</v>
      </c>
      <c r="D75" s="15">
        <v>1</v>
      </c>
      <c r="E75" s="16">
        <v>158</v>
      </c>
      <c r="F75" s="16">
        <v>158</v>
      </c>
    </row>
    <row r="76" spans="1:6" s="25" customFormat="1" hidden="1">
      <c r="A76" s="22"/>
      <c r="B76" s="51"/>
      <c r="C76" s="14"/>
      <c r="D76" s="15"/>
      <c r="E76" s="16"/>
      <c r="F76" s="16"/>
    </row>
    <row r="77" spans="1:6">
      <c r="A77" s="19"/>
      <c r="B77" s="19"/>
      <c r="C77" s="20"/>
      <c r="D77" s="21"/>
      <c r="E77" s="21"/>
      <c r="F77" s="21">
        <f>SUM(F72:F75)</f>
        <v>21514.400000000001</v>
      </c>
    </row>
    <row r="78" spans="1:6">
      <c r="A78" s="13" t="s">
        <v>39</v>
      </c>
      <c r="B78" s="17" t="s">
        <v>78</v>
      </c>
      <c r="C78" s="15" t="s">
        <v>6</v>
      </c>
      <c r="D78" s="85">
        <v>1</v>
      </c>
      <c r="E78" s="16">
        <v>160</v>
      </c>
      <c r="F78" s="16">
        <v>160</v>
      </c>
    </row>
    <row r="79" spans="1:6" hidden="1">
      <c r="A79" s="13"/>
      <c r="B79" s="13"/>
      <c r="C79" s="15"/>
      <c r="D79" s="16"/>
      <c r="E79" s="16"/>
      <c r="F79" s="16"/>
    </row>
    <row r="80" spans="1:6" hidden="1">
      <c r="A80" s="13"/>
      <c r="B80" s="13"/>
      <c r="C80" s="15"/>
      <c r="D80" s="16"/>
      <c r="E80" s="16"/>
      <c r="F80" s="16"/>
    </row>
    <row r="81" spans="1:6" hidden="1">
      <c r="A81" s="13"/>
      <c r="B81" s="13"/>
      <c r="C81" s="15"/>
      <c r="D81" s="16"/>
      <c r="E81" s="16"/>
      <c r="F81" s="16"/>
    </row>
    <row r="82" spans="1:6" hidden="1">
      <c r="A82" s="13"/>
      <c r="B82" s="13"/>
      <c r="C82" s="15"/>
      <c r="D82" s="16"/>
      <c r="E82" s="16"/>
      <c r="F82" s="16"/>
    </row>
    <row r="83" spans="1:6">
      <c r="A83" s="19"/>
      <c r="B83" s="19"/>
      <c r="C83" s="20"/>
      <c r="D83" s="21"/>
      <c r="E83" s="21"/>
      <c r="F83" s="87">
        <f>SUM(F78:F78)</f>
        <v>160</v>
      </c>
    </row>
    <row r="84" spans="1:6">
      <c r="A84" s="117" t="s">
        <v>25</v>
      </c>
      <c r="B84" s="51" t="s">
        <v>69</v>
      </c>
      <c r="C84" s="14" t="s">
        <v>6</v>
      </c>
      <c r="D84" s="15">
        <v>3</v>
      </c>
      <c r="E84" s="16">
        <v>2284.75</v>
      </c>
      <c r="F84" s="16">
        <v>6854.25</v>
      </c>
    </row>
    <row r="85" spans="1:6">
      <c r="A85" s="118"/>
      <c r="B85" s="51" t="s">
        <v>66</v>
      </c>
      <c r="C85" s="14" t="s">
        <v>6</v>
      </c>
      <c r="D85" s="15">
        <v>33</v>
      </c>
      <c r="E85" s="16">
        <v>220.15</v>
      </c>
      <c r="F85" s="16">
        <v>7264.95</v>
      </c>
    </row>
    <row r="86" spans="1:6">
      <c r="A86" s="118"/>
      <c r="B86" s="51" t="s">
        <v>67</v>
      </c>
      <c r="C86" s="14" t="s">
        <v>6</v>
      </c>
      <c r="D86" s="15">
        <v>24</v>
      </c>
      <c r="E86" s="16">
        <v>1665</v>
      </c>
      <c r="F86" s="16">
        <v>39960</v>
      </c>
    </row>
    <row r="87" spans="1:6">
      <c r="A87" s="118"/>
      <c r="B87" s="51" t="s">
        <v>77</v>
      </c>
      <c r="C87" s="14" t="s">
        <v>6</v>
      </c>
      <c r="D87" s="15">
        <v>1</v>
      </c>
      <c r="E87" s="16">
        <v>682.65</v>
      </c>
      <c r="F87" s="16">
        <v>682.65</v>
      </c>
    </row>
    <row r="88" spans="1:6">
      <c r="A88" s="119"/>
      <c r="B88" s="17" t="s">
        <v>78</v>
      </c>
      <c r="C88" s="14" t="s">
        <v>15</v>
      </c>
      <c r="D88" s="15">
        <v>2</v>
      </c>
      <c r="E88" s="16">
        <v>140</v>
      </c>
      <c r="F88" s="16">
        <v>280</v>
      </c>
    </row>
    <row r="89" spans="1:6">
      <c r="A89" s="19"/>
      <c r="B89" s="19"/>
      <c r="C89" s="20"/>
      <c r="D89" s="21"/>
      <c r="E89" s="21">
        <f>SUM(E84:E84)</f>
        <v>2284.75</v>
      </c>
      <c r="F89" s="21">
        <f>SUM(F84:F88)</f>
        <v>55041.85</v>
      </c>
    </row>
    <row r="90" spans="1:6">
      <c r="A90" s="13" t="s">
        <v>18</v>
      </c>
      <c r="B90" s="17" t="s">
        <v>78</v>
      </c>
      <c r="C90" s="15" t="s">
        <v>15</v>
      </c>
      <c r="D90" s="16">
        <v>1</v>
      </c>
      <c r="E90" s="16">
        <v>150</v>
      </c>
      <c r="F90" s="16">
        <v>150</v>
      </c>
    </row>
    <row r="91" spans="1:6" hidden="1">
      <c r="A91" s="13"/>
      <c r="B91" s="13"/>
      <c r="C91" s="15"/>
      <c r="D91" s="16"/>
      <c r="E91" s="16"/>
      <c r="F91" s="16"/>
    </row>
    <row r="92" spans="1:6" hidden="1">
      <c r="A92" s="13"/>
      <c r="B92" s="13"/>
      <c r="C92" s="15"/>
      <c r="D92" s="16"/>
      <c r="E92" s="16"/>
      <c r="F92" s="16"/>
    </row>
    <row r="93" spans="1:6" hidden="1">
      <c r="A93" s="13"/>
      <c r="B93" s="13"/>
      <c r="C93" s="15"/>
      <c r="D93" s="16"/>
      <c r="E93" s="16"/>
      <c r="F93" s="16"/>
    </row>
    <row r="94" spans="1:6">
      <c r="A94" s="19"/>
      <c r="B94" s="19"/>
      <c r="C94" s="20"/>
      <c r="D94" s="21"/>
      <c r="E94" s="21"/>
      <c r="F94" s="87">
        <f>SUM(F90:F90)</f>
        <v>150</v>
      </c>
    </row>
    <row r="95" spans="1:6">
      <c r="A95" s="22" t="s">
        <v>59</v>
      </c>
      <c r="B95" s="17" t="s">
        <v>78</v>
      </c>
      <c r="C95" s="24" t="s">
        <v>15</v>
      </c>
      <c r="D95" s="23">
        <v>0.8</v>
      </c>
      <c r="E95" s="23">
        <v>140</v>
      </c>
      <c r="F95" s="60">
        <v>112</v>
      </c>
    </row>
    <row r="96" spans="1:6" hidden="1">
      <c r="A96" s="22"/>
      <c r="B96" s="22"/>
      <c r="C96" s="24"/>
      <c r="D96" s="23"/>
      <c r="E96" s="23"/>
      <c r="F96" s="60"/>
    </row>
    <row r="97" spans="1:6">
      <c r="A97" s="19"/>
      <c r="B97" s="19"/>
      <c r="C97" s="20"/>
      <c r="D97" s="21"/>
      <c r="E97" s="21"/>
      <c r="F97" s="87">
        <f>SUM(F95:F96)</f>
        <v>112</v>
      </c>
    </row>
    <row r="98" spans="1:6">
      <c r="A98" s="22" t="s">
        <v>40</v>
      </c>
      <c r="B98" s="17" t="s">
        <v>78</v>
      </c>
      <c r="C98" s="15" t="s">
        <v>15</v>
      </c>
      <c r="D98" s="85">
        <v>1</v>
      </c>
      <c r="E98" s="16">
        <v>160</v>
      </c>
      <c r="F98" s="16">
        <v>160</v>
      </c>
    </row>
    <row r="99" spans="1:6" hidden="1">
      <c r="A99" s="22"/>
      <c r="B99" s="13"/>
      <c r="C99" s="15"/>
      <c r="D99" s="85"/>
      <c r="E99" s="16"/>
      <c r="F99" s="16"/>
    </row>
    <row r="100" spans="1:6" hidden="1">
      <c r="A100" s="22"/>
      <c r="B100" s="13"/>
      <c r="C100" s="15"/>
      <c r="D100" s="85"/>
      <c r="E100" s="16"/>
      <c r="F100" s="16"/>
    </row>
    <row r="101" spans="1:6" hidden="1">
      <c r="A101" s="22"/>
      <c r="B101" s="13"/>
      <c r="C101" s="15"/>
      <c r="D101" s="85"/>
      <c r="E101" s="16"/>
      <c r="F101" s="16"/>
    </row>
    <row r="102" spans="1:6" hidden="1">
      <c r="A102" s="22"/>
      <c r="B102" s="13"/>
      <c r="C102" s="15"/>
      <c r="D102" s="85"/>
      <c r="E102" s="16"/>
      <c r="F102" s="16"/>
    </row>
    <row r="103" spans="1:6">
      <c r="A103" s="19"/>
      <c r="B103" s="19"/>
      <c r="C103" s="20"/>
      <c r="D103" s="88"/>
      <c r="E103" s="21"/>
      <c r="F103" s="87">
        <f>SUM(F98:F98)</f>
        <v>160</v>
      </c>
    </row>
    <row r="104" spans="1:6">
      <c r="A104" s="22" t="s">
        <v>20</v>
      </c>
      <c r="B104" s="17" t="s">
        <v>78</v>
      </c>
      <c r="C104" s="24" t="s">
        <v>6</v>
      </c>
      <c r="D104" s="86">
        <v>2</v>
      </c>
      <c r="E104" s="23">
        <v>166</v>
      </c>
      <c r="F104" s="60">
        <v>332</v>
      </c>
    </row>
    <row r="105" spans="1:6">
      <c r="A105" s="19"/>
      <c r="B105" s="19"/>
      <c r="C105" s="20"/>
      <c r="D105" s="88"/>
      <c r="E105" s="21"/>
      <c r="F105" s="87">
        <f>SUM(F104)</f>
        <v>332</v>
      </c>
    </row>
    <row r="106" spans="1:6">
      <c r="A106" s="22" t="s">
        <v>41</v>
      </c>
      <c r="B106" s="17" t="s">
        <v>78</v>
      </c>
      <c r="C106" s="24" t="s">
        <v>6</v>
      </c>
      <c r="D106" s="86">
        <v>2</v>
      </c>
      <c r="E106" s="23">
        <v>230</v>
      </c>
      <c r="F106" s="60">
        <v>460</v>
      </c>
    </row>
    <row r="107" spans="1:6" hidden="1">
      <c r="A107" s="22"/>
      <c r="B107" s="22"/>
      <c r="C107" s="24"/>
      <c r="D107" s="86"/>
      <c r="E107" s="23"/>
      <c r="F107" s="60"/>
    </row>
    <row r="108" spans="1:6">
      <c r="A108" s="19"/>
      <c r="B108" s="19"/>
      <c r="C108" s="20"/>
      <c r="D108" s="21"/>
      <c r="E108" s="21"/>
      <c r="F108" s="87">
        <f>SUM(F106:F107)</f>
        <v>460</v>
      </c>
    </row>
    <row r="109" spans="1:6">
      <c r="A109" s="120" t="s">
        <v>48</v>
      </c>
      <c r="B109" s="51" t="s">
        <v>69</v>
      </c>
      <c r="C109" s="14" t="s">
        <v>6</v>
      </c>
      <c r="D109" s="15">
        <v>1</v>
      </c>
      <c r="E109" s="16">
        <v>2284.75</v>
      </c>
      <c r="F109" s="16">
        <v>2284.75</v>
      </c>
    </row>
    <row r="110" spans="1:6">
      <c r="A110" s="121"/>
      <c r="B110" s="51" t="s">
        <v>66</v>
      </c>
      <c r="C110" s="14" t="s">
        <v>6</v>
      </c>
      <c r="D110" s="15">
        <v>5</v>
      </c>
      <c r="E110" s="16">
        <v>220.15</v>
      </c>
      <c r="F110" s="16">
        <v>1100.75</v>
      </c>
    </row>
    <row r="111" spans="1:6">
      <c r="A111" s="122"/>
      <c r="B111" s="17" t="s">
        <v>78</v>
      </c>
      <c r="C111" s="14" t="s">
        <v>26</v>
      </c>
      <c r="D111" s="15">
        <v>1</v>
      </c>
      <c r="E111" s="16">
        <v>115</v>
      </c>
      <c r="F111" s="16">
        <v>115</v>
      </c>
    </row>
    <row r="112" spans="1:6" hidden="1">
      <c r="A112" s="13"/>
      <c r="B112" s="51"/>
      <c r="C112" s="14"/>
      <c r="D112" s="15"/>
      <c r="E112" s="16"/>
      <c r="F112" s="16"/>
    </row>
    <row r="113" spans="1:6" hidden="1">
      <c r="A113" s="13"/>
      <c r="B113" s="51"/>
      <c r="C113" s="14"/>
      <c r="D113" s="15"/>
      <c r="E113" s="16"/>
      <c r="F113" s="16"/>
    </row>
    <row r="114" spans="1:6" hidden="1">
      <c r="A114" s="13"/>
      <c r="B114" s="51"/>
      <c r="C114" s="14"/>
      <c r="D114" s="15"/>
      <c r="E114" s="16"/>
      <c r="F114" s="16"/>
    </row>
    <row r="115" spans="1:6">
      <c r="A115" s="19"/>
      <c r="B115" s="19"/>
      <c r="C115" s="20"/>
      <c r="D115" s="21"/>
      <c r="E115" s="21"/>
      <c r="F115" s="21">
        <f>SUM(F109:F114)</f>
        <v>3500.5</v>
      </c>
    </row>
    <row r="116" spans="1:6">
      <c r="A116" s="117" t="s">
        <v>42</v>
      </c>
      <c r="B116" s="17" t="s">
        <v>27</v>
      </c>
      <c r="C116" s="15" t="s">
        <v>6</v>
      </c>
      <c r="D116" s="85">
        <v>1</v>
      </c>
      <c r="E116" s="16">
        <v>2160.6</v>
      </c>
      <c r="F116" s="16">
        <v>2160.6</v>
      </c>
    </row>
    <row r="117" spans="1:6">
      <c r="A117" s="119"/>
      <c r="B117" s="17" t="s">
        <v>78</v>
      </c>
      <c r="C117" s="15" t="s">
        <v>26</v>
      </c>
      <c r="D117" s="85">
        <v>2</v>
      </c>
      <c r="E117" s="16">
        <v>194</v>
      </c>
      <c r="F117" s="16">
        <v>388</v>
      </c>
    </row>
    <row r="118" spans="1:6">
      <c r="A118" s="19"/>
      <c r="B118" s="19"/>
      <c r="C118" s="20"/>
      <c r="D118" s="21"/>
      <c r="E118" s="21"/>
      <c r="F118" s="21">
        <f>SUM(F116:F117)</f>
        <v>2548.6</v>
      </c>
    </row>
    <row r="119" spans="1:6" s="25" customFormat="1">
      <c r="A119" s="22" t="s">
        <v>61</v>
      </c>
      <c r="B119" s="17" t="s">
        <v>78</v>
      </c>
      <c r="C119" s="15" t="s">
        <v>26</v>
      </c>
      <c r="D119" s="16">
        <v>1</v>
      </c>
      <c r="E119" s="16">
        <v>183</v>
      </c>
      <c r="F119" s="16">
        <v>183</v>
      </c>
    </row>
    <row r="120" spans="1:6">
      <c r="A120" s="19"/>
      <c r="B120" s="19"/>
      <c r="C120" s="20"/>
      <c r="D120" s="21"/>
      <c r="E120" s="21"/>
      <c r="F120" s="21">
        <f>SUM(F119:F119)</f>
        <v>183</v>
      </c>
    </row>
    <row r="121" spans="1:6">
      <c r="A121" s="22" t="s">
        <v>43</v>
      </c>
      <c r="B121" s="17" t="s">
        <v>78</v>
      </c>
      <c r="C121" s="24" t="s">
        <v>15</v>
      </c>
      <c r="D121" s="23">
        <v>2</v>
      </c>
      <c r="E121" s="23">
        <v>140</v>
      </c>
      <c r="F121" s="23">
        <v>280</v>
      </c>
    </row>
    <row r="122" spans="1:6">
      <c r="A122" s="19"/>
      <c r="B122" s="19"/>
      <c r="C122" s="20"/>
      <c r="D122" s="21"/>
      <c r="E122" s="21"/>
      <c r="F122" s="21">
        <f>SUM(F121)</f>
        <v>280</v>
      </c>
    </row>
    <row r="123" spans="1:6" ht="15.75">
      <c r="A123" s="26"/>
      <c r="B123" s="26"/>
      <c r="C123" s="27"/>
      <c r="D123" s="28"/>
      <c r="E123" s="42"/>
      <c r="F123" s="28">
        <f>F120+F118+F115+F108+F105+F103+F97+F94+F89+F83+F77+F71+F65+F60+F53+F51+F48+F43+F40+F34+F29+F22+F16+F12+F7+F122</f>
        <v>164899.46000000002</v>
      </c>
    </row>
    <row r="125" spans="1:6">
      <c r="B125" s="18"/>
    </row>
  </sheetData>
  <mergeCells count="10">
    <mergeCell ref="A66:A67"/>
    <mergeCell ref="A72:A75"/>
    <mergeCell ref="A84:A88"/>
    <mergeCell ref="A109:A111"/>
    <mergeCell ref="A116:A117"/>
    <mergeCell ref="A1:F1"/>
    <mergeCell ref="A17:A20"/>
    <mergeCell ref="A23:A27"/>
    <mergeCell ref="A54:A56"/>
    <mergeCell ref="A61:A62"/>
  </mergeCells>
  <pageMargins left="0.23622047244094491" right="0.16" top="0.74803149606299213" bottom="0.74803149606299213" header="0.31496062992125984" footer="0.31496062992125984"/>
  <pageSetup paperSize="9" scale="70" orientation="landscape" verticalDpi="0" r:id="rId1"/>
  <rowBreaks count="1" manualBreakCount="1">
    <brk id="7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G84"/>
  <sheetViews>
    <sheetView workbookViewId="0">
      <selection activeCell="J43" sqref="J43"/>
    </sheetView>
  </sheetViews>
  <sheetFormatPr defaultRowHeight="15"/>
  <cols>
    <col min="1" max="1" width="22.5703125" style="12" customWidth="1"/>
    <col min="2" max="2" width="36.28515625" style="12" customWidth="1"/>
    <col min="3" max="3" width="12" style="29" customWidth="1"/>
    <col min="4" max="4" width="10.85546875" style="18" customWidth="1"/>
    <col min="5" max="5" width="16.42578125" style="18" customWidth="1"/>
    <col min="6" max="6" width="19.5703125" style="12" customWidth="1"/>
    <col min="7" max="7" width="20.7109375" style="12" customWidth="1"/>
    <col min="8" max="16384" width="9.140625" style="12"/>
  </cols>
  <sheetData>
    <row r="1" spans="1:6" ht="29.25" customHeight="1">
      <c r="A1" s="91" t="s">
        <v>104</v>
      </c>
      <c r="B1" s="91"/>
      <c r="C1" s="91"/>
      <c r="D1" s="91"/>
      <c r="E1" s="91"/>
      <c r="F1" s="91"/>
    </row>
    <row r="2" spans="1:6" ht="15.75">
      <c r="A2" s="45" t="s">
        <v>0</v>
      </c>
      <c r="B2" s="45" t="s">
        <v>71</v>
      </c>
      <c r="C2" s="46" t="s">
        <v>102</v>
      </c>
      <c r="D2" s="47" t="s">
        <v>73</v>
      </c>
      <c r="E2" s="47" t="s">
        <v>103</v>
      </c>
      <c r="F2" s="45" t="s">
        <v>75</v>
      </c>
    </row>
    <row r="3" spans="1:6" hidden="1">
      <c r="A3" s="22" t="s">
        <v>9</v>
      </c>
      <c r="B3" s="51"/>
      <c r="C3" s="14"/>
      <c r="D3" s="15"/>
      <c r="E3" s="16"/>
      <c r="F3" s="16"/>
    </row>
    <row r="4" spans="1:6" hidden="1">
      <c r="A4" s="22" t="s">
        <v>9</v>
      </c>
      <c r="B4" s="51"/>
      <c r="C4" s="14"/>
      <c r="D4" s="15"/>
      <c r="E4" s="16"/>
      <c r="F4" s="16"/>
    </row>
    <row r="5" spans="1:6" hidden="1">
      <c r="A5" s="22" t="s">
        <v>9</v>
      </c>
      <c r="B5" s="51"/>
      <c r="C5" s="14"/>
      <c r="D5" s="15"/>
      <c r="E5" s="16"/>
      <c r="F5" s="16"/>
    </row>
    <row r="6" spans="1:6" hidden="1">
      <c r="A6" s="19"/>
      <c r="B6" s="19"/>
      <c r="C6" s="20"/>
      <c r="D6" s="21"/>
      <c r="E6" s="21">
        <f>SUM(E3:E5)</f>
        <v>0</v>
      </c>
      <c r="F6" s="21">
        <f>SUM(F3:F5)</f>
        <v>0</v>
      </c>
    </row>
    <row r="7" spans="1:6" hidden="1">
      <c r="A7" s="22" t="s">
        <v>31</v>
      </c>
      <c r="B7" s="81"/>
      <c r="C7" s="15"/>
      <c r="D7" s="16"/>
      <c r="E7" s="16"/>
      <c r="F7" s="16"/>
    </row>
    <row r="8" spans="1:6" hidden="1">
      <c r="A8" s="22" t="s">
        <v>31</v>
      </c>
      <c r="B8" s="13"/>
      <c r="C8" s="15"/>
      <c r="D8" s="16"/>
      <c r="E8" s="16"/>
      <c r="F8" s="16"/>
    </row>
    <row r="9" spans="1:6" hidden="1">
      <c r="A9" s="22" t="s">
        <v>31</v>
      </c>
      <c r="B9" s="22"/>
      <c r="C9" s="24"/>
      <c r="D9" s="23"/>
      <c r="E9" s="23"/>
      <c r="F9" s="16"/>
    </row>
    <row r="10" spans="1:6" hidden="1">
      <c r="A10" s="22" t="s">
        <v>31</v>
      </c>
      <c r="B10" s="22"/>
      <c r="C10" s="15"/>
      <c r="D10" s="16"/>
      <c r="E10" s="16"/>
      <c r="F10" s="16"/>
    </row>
    <row r="11" spans="1:6" hidden="1">
      <c r="A11" s="22" t="s">
        <v>31</v>
      </c>
      <c r="B11" s="22"/>
      <c r="C11" s="15"/>
      <c r="D11" s="16"/>
      <c r="E11" s="16"/>
      <c r="F11" s="16"/>
    </row>
    <row r="12" spans="1:6" hidden="1">
      <c r="A12" s="22" t="s">
        <v>31</v>
      </c>
      <c r="B12" s="22"/>
      <c r="C12" s="15"/>
      <c r="D12" s="16"/>
      <c r="E12" s="16"/>
      <c r="F12" s="16"/>
    </row>
    <row r="13" spans="1:6" hidden="1">
      <c r="A13" s="22" t="s">
        <v>31</v>
      </c>
      <c r="B13" s="22"/>
      <c r="C13" s="15"/>
      <c r="D13" s="16"/>
      <c r="E13" s="16"/>
      <c r="F13" s="16"/>
    </row>
    <row r="14" spans="1:6" hidden="1">
      <c r="A14" s="22" t="s">
        <v>31</v>
      </c>
      <c r="B14" s="22"/>
      <c r="C14" s="15"/>
      <c r="D14" s="16"/>
      <c r="E14" s="16"/>
      <c r="F14" s="16"/>
    </row>
    <row r="15" spans="1:6" hidden="1">
      <c r="A15" s="22" t="s">
        <v>31</v>
      </c>
      <c r="B15" s="22"/>
      <c r="C15" s="15"/>
      <c r="D15" s="16"/>
      <c r="E15" s="16"/>
      <c r="F15" s="16"/>
    </row>
    <row r="16" spans="1:6" hidden="1">
      <c r="A16" s="19"/>
      <c r="B16" s="19"/>
      <c r="C16" s="20"/>
      <c r="D16" s="21"/>
      <c r="E16" s="21"/>
      <c r="F16" s="21">
        <f>SUM(F7:F15)</f>
        <v>0</v>
      </c>
    </row>
    <row r="17" spans="1:7" hidden="1">
      <c r="A17" s="22" t="s">
        <v>8</v>
      </c>
      <c r="B17" s="81"/>
      <c r="C17" s="24"/>
      <c r="D17" s="23"/>
      <c r="E17" s="23"/>
      <c r="F17" s="23"/>
    </row>
    <row r="18" spans="1:7" hidden="1">
      <c r="A18" s="19"/>
      <c r="B18" s="19"/>
      <c r="C18" s="20"/>
      <c r="D18" s="21"/>
      <c r="E18" s="21"/>
      <c r="F18" s="21">
        <f>SUM(F17)</f>
        <v>0</v>
      </c>
    </row>
    <row r="19" spans="1:7" hidden="1">
      <c r="A19" s="22" t="s">
        <v>80</v>
      </c>
      <c r="B19" s="81"/>
      <c r="C19" s="24"/>
      <c r="D19" s="23"/>
      <c r="E19" s="23"/>
      <c r="F19" s="23"/>
    </row>
    <row r="20" spans="1:7" hidden="1">
      <c r="A20" s="19"/>
      <c r="B20" s="19"/>
      <c r="C20" s="20"/>
      <c r="D20" s="21"/>
      <c r="E20" s="21"/>
      <c r="F20" s="21">
        <f>SUM(F19)</f>
        <v>0</v>
      </c>
    </row>
    <row r="21" spans="1:7" hidden="1">
      <c r="A21" s="48"/>
      <c r="B21" s="48"/>
      <c r="C21" s="49"/>
      <c r="D21" s="50"/>
      <c r="E21" s="50">
        <f>E16+E6</f>
        <v>0</v>
      </c>
      <c r="F21" s="50">
        <f>F6+F16+F18+F20</f>
        <v>0</v>
      </c>
    </row>
    <row r="22" spans="1:7" s="25" customFormat="1" hidden="1">
      <c r="A22" s="22" t="s">
        <v>70</v>
      </c>
      <c r="B22" s="51"/>
      <c r="C22" s="14"/>
      <c r="D22" s="15"/>
      <c r="E22" s="16"/>
      <c r="F22" s="16"/>
    </row>
    <row r="23" spans="1:7" s="25" customFormat="1" hidden="1">
      <c r="A23" s="22" t="s">
        <v>70</v>
      </c>
      <c r="B23" s="51"/>
      <c r="C23" s="14"/>
      <c r="D23" s="15"/>
      <c r="E23" s="16"/>
      <c r="F23" s="16"/>
    </row>
    <row r="24" spans="1:7" s="25" customFormat="1" hidden="1">
      <c r="A24" s="22" t="s">
        <v>70</v>
      </c>
      <c r="B24" s="51"/>
      <c r="C24" s="14"/>
      <c r="D24" s="15"/>
      <c r="E24" s="16"/>
      <c r="F24" s="16"/>
    </row>
    <row r="25" spans="1:7" s="25" customFormat="1" hidden="1">
      <c r="A25" s="22" t="s">
        <v>70</v>
      </c>
      <c r="B25" s="51"/>
      <c r="C25" s="14"/>
      <c r="D25" s="15"/>
      <c r="E25" s="16"/>
      <c r="F25" s="16"/>
    </row>
    <row r="26" spans="1:7" s="25" customFormat="1" hidden="1">
      <c r="A26" s="22" t="s">
        <v>70</v>
      </c>
      <c r="B26" s="51"/>
      <c r="C26" s="14"/>
      <c r="D26" s="15"/>
      <c r="E26" s="16"/>
      <c r="F26" s="16"/>
    </row>
    <row r="27" spans="1:7" s="25" customFormat="1" hidden="1">
      <c r="A27" s="22" t="s">
        <v>70</v>
      </c>
      <c r="B27" s="51"/>
      <c r="C27" s="14"/>
      <c r="D27" s="15"/>
      <c r="E27" s="16"/>
      <c r="F27" s="16"/>
    </row>
    <row r="28" spans="1:7" hidden="1">
      <c r="A28" s="19"/>
      <c r="B28" s="19"/>
      <c r="C28" s="20"/>
      <c r="D28" s="21"/>
      <c r="E28" s="21"/>
      <c r="F28" s="21">
        <f>SUM(F22:F27)</f>
        <v>0</v>
      </c>
    </row>
    <row r="29" spans="1:7" hidden="1">
      <c r="A29" s="82"/>
      <c r="B29" s="82"/>
      <c r="C29" s="83"/>
      <c r="D29" s="84"/>
      <c r="E29" s="84"/>
      <c r="F29" s="84">
        <f>F28</f>
        <v>0</v>
      </c>
    </row>
    <row r="30" spans="1:7" ht="30">
      <c r="A30" s="13" t="s">
        <v>32</v>
      </c>
      <c r="B30" s="17" t="s">
        <v>81</v>
      </c>
      <c r="C30" s="15" t="s">
        <v>82</v>
      </c>
      <c r="D30" s="85">
        <v>4</v>
      </c>
      <c r="E30" s="16">
        <v>500</v>
      </c>
      <c r="F30" s="16">
        <v>2000</v>
      </c>
      <c r="G30" s="18"/>
    </row>
    <row r="31" spans="1:7">
      <c r="A31" s="19"/>
      <c r="B31" s="19"/>
      <c r="C31" s="20"/>
      <c r="D31" s="21"/>
      <c r="E31" s="21"/>
      <c r="F31" s="21">
        <f>SUM(F30:F30)</f>
        <v>2000</v>
      </c>
    </row>
    <row r="32" spans="1:7" ht="30">
      <c r="A32" s="117" t="s">
        <v>79</v>
      </c>
      <c r="B32" s="17" t="s">
        <v>81</v>
      </c>
      <c r="C32" s="15" t="s">
        <v>82</v>
      </c>
      <c r="D32" s="85">
        <v>1</v>
      </c>
      <c r="E32" s="16">
        <v>500</v>
      </c>
      <c r="F32" s="16">
        <v>500</v>
      </c>
    </row>
    <row r="33" spans="1:6">
      <c r="A33" s="119"/>
      <c r="B33" s="22" t="s">
        <v>83</v>
      </c>
      <c r="C33" s="24" t="s">
        <v>15</v>
      </c>
      <c r="D33" s="86">
        <v>1</v>
      </c>
      <c r="E33" s="23">
        <v>110</v>
      </c>
      <c r="F33" s="60">
        <v>110</v>
      </c>
    </row>
    <row r="34" spans="1:6">
      <c r="A34" s="19"/>
      <c r="B34" s="19"/>
      <c r="C34" s="20"/>
      <c r="D34" s="21"/>
      <c r="E34" s="21"/>
      <c r="F34" s="87">
        <f>SUM(F32:F33)</f>
        <v>610</v>
      </c>
    </row>
    <row r="35" spans="1:6" ht="30">
      <c r="A35" s="22" t="s">
        <v>22</v>
      </c>
      <c r="B35" s="17" t="s">
        <v>81</v>
      </c>
      <c r="C35" s="15" t="s">
        <v>82</v>
      </c>
      <c r="D35" s="85">
        <v>4</v>
      </c>
      <c r="E35" s="16">
        <v>500</v>
      </c>
      <c r="F35" s="16">
        <v>2000</v>
      </c>
    </row>
    <row r="36" spans="1:6">
      <c r="A36" s="19"/>
      <c r="B36" s="19"/>
      <c r="C36" s="20"/>
      <c r="D36" s="21"/>
      <c r="E36" s="21">
        <f>SUM(E35)</f>
        <v>500</v>
      </c>
      <c r="F36" s="21">
        <f>SUM(F35:F35)</f>
        <v>2000</v>
      </c>
    </row>
    <row r="37" spans="1:6" ht="30">
      <c r="A37" s="22" t="s">
        <v>33</v>
      </c>
      <c r="B37" s="17" t="s">
        <v>81</v>
      </c>
      <c r="C37" s="15" t="s">
        <v>82</v>
      </c>
      <c r="D37" s="85">
        <v>3</v>
      </c>
      <c r="E37" s="16">
        <v>500</v>
      </c>
      <c r="F37" s="16">
        <v>1500</v>
      </c>
    </row>
    <row r="38" spans="1:6">
      <c r="A38" s="19"/>
      <c r="B38" s="19"/>
      <c r="C38" s="20"/>
      <c r="D38" s="21"/>
      <c r="E38" s="21"/>
      <c r="F38" s="21">
        <f>SUM(F37:F37)</f>
        <v>1500</v>
      </c>
    </row>
    <row r="39" spans="1:6" ht="30">
      <c r="A39" s="22" t="s">
        <v>34</v>
      </c>
      <c r="B39" s="17" t="s">
        <v>81</v>
      </c>
      <c r="C39" s="15" t="s">
        <v>82</v>
      </c>
      <c r="D39" s="85">
        <v>5</v>
      </c>
      <c r="E39" s="16">
        <v>500</v>
      </c>
      <c r="F39" s="16">
        <v>2500</v>
      </c>
    </row>
    <row r="40" spans="1:6">
      <c r="A40" s="19"/>
      <c r="B40" s="19"/>
      <c r="C40" s="20"/>
      <c r="D40" s="21"/>
      <c r="E40" s="21">
        <f>SUM(E39:E39)</f>
        <v>500</v>
      </c>
      <c r="F40" s="19">
        <f>SUM(F39:F39)</f>
        <v>2500</v>
      </c>
    </row>
    <row r="41" spans="1:6" ht="30">
      <c r="A41" s="13" t="s">
        <v>35</v>
      </c>
      <c r="B41" s="17" t="s">
        <v>81</v>
      </c>
      <c r="C41" s="15" t="s">
        <v>82</v>
      </c>
      <c r="D41" s="85">
        <v>2</v>
      </c>
      <c r="E41" s="16">
        <v>500</v>
      </c>
      <c r="F41" s="16">
        <v>1000</v>
      </c>
    </row>
    <row r="42" spans="1:6">
      <c r="A42" s="19"/>
      <c r="B42" s="19"/>
      <c r="C42" s="20"/>
      <c r="D42" s="88"/>
      <c r="E42" s="21">
        <f>SUM(E41:E41)</f>
        <v>500</v>
      </c>
      <c r="F42" s="87">
        <f>SUM(F41:F41)</f>
        <v>1000</v>
      </c>
    </row>
    <row r="43" spans="1:6" ht="30">
      <c r="A43" s="22" t="s">
        <v>36</v>
      </c>
      <c r="B43" s="17" t="s">
        <v>81</v>
      </c>
      <c r="C43" s="15" t="s">
        <v>82</v>
      </c>
      <c r="D43" s="85">
        <v>2</v>
      </c>
      <c r="E43" s="16">
        <v>500</v>
      </c>
      <c r="F43" s="16">
        <v>1000</v>
      </c>
    </row>
    <row r="44" spans="1:6">
      <c r="A44" s="19"/>
      <c r="B44" s="19"/>
      <c r="C44" s="20"/>
      <c r="D44" s="88"/>
      <c r="E44" s="21">
        <f>SUM(E43:E43)</f>
        <v>500</v>
      </c>
      <c r="F44" s="21">
        <f>SUM(F43:F43)</f>
        <v>1000</v>
      </c>
    </row>
    <row r="45" spans="1:6" ht="30">
      <c r="A45" s="22" t="s">
        <v>37</v>
      </c>
      <c r="B45" s="17" t="s">
        <v>81</v>
      </c>
      <c r="C45" s="15" t="s">
        <v>82</v>
      </c>
      <c r="D45" s="85">
        <v>5</v>
      </c>
      <c r="E45" s="16">
        <v>500</v>
      </c>
      <c r="F45" s="16">
        <v>2500</v>
      </c>
    </row>
    <row r="46" spans="1:6">
      <c r="A46" s="19"/>
      <c r="B46" s="19"/>
      <c r="C46" s="20"/>
      <c r="D46" s="88"/>
      <c r="E46" s="21"/>
      <c r="F46" s="21">
        <f>SUM(F45)</f>
        <v>2500</v>
      </c>
    </row>
    <row r="47" spans="1:6" s="25" customFormat="1" ht="30">
      <c r="A47" s="22" t="s">
        <v>57</v>
      </c>
      <c r="B47" s="17" t="s">
        <v>81</v>
      </c>
      <c r="C47" s="15" t="s">
        <v>82</v>
      </c>
      <c r="D47" s="85">
        <v>1</v>
      </c>
      <c r="E47" s="16">
        <v>500</v>
      </c>
      <c r="F47" s="16">
        <v>500</v>
      </c>
    </row>
    <row r="48" spans="1:6">
      <c r="A48" s="19"/>
      <c r="B48" s="19"/>
      <c r="C48" s="20"/>
      <c r="D48" s="21"/>
      <c r="E48" s="21"/>
      <c r="F48" s="21">
        <f>SUM(F47:F47)</f>
        <v>500</v>
      </c>
    </row>
    <row r="49" spans="1:6" ht="30">
      <c r="A49" s="22" t="s">
        <v>38</v>
      </c>
      <c r="B49" s="17" t="s">
        <v>81</v>
      </c>
      <c r="C49" s="15" t="s">
        <v>82</v>
      </c>
      <c r="D49" s="85">
        <v>3</v>
      </c>
      <c r="E49" s="16">
        <v>500</v>
      </c>
      <c r="F49" s="16">
        <v>1500</v>
      </c>
    </row>
    <row r="50" spans="1:6">
      <c r="A50" s="19"/>
      <c r="B50" s="19"/>
      <c r="C50" s="20"/>
      <c r="D50" s="21"/>
      <c r="E50" s="21"/>
      <c r="F50" s="21">
        <f>SUM(F49:F49)</f>
        <v>1500</v>
      </c>
    </row>
    <row r="51" spans="1:6" s="25" customFormat="1" ht="30">
      <c r="A51" s="22" t="s">
        <v>58</v>
      </c>
      <c r="B51" s="17" t="s">
        <v>81</v>
      </c>
      <c r="C51" s="15" t="s">
        <v>82</v>
      </c>
      <c r="D51" s="85">
        <v>2</v>
      </c>
      <c r="E51" s="16">
        <v>500</v>
      </c>
      <c r="F51" s="16">
        <v>1000</v>
      </c>
    </row>
    <row r="52" spans="1:6">
      <c r="A52" s="19"/>
      <c r="B52" s="19"/>
      <c r="C52" s="20"/>
      <c r="D52" s="21"/>
      <c r="E52" s="21"/>
      <c r="F52" s="21">
        <f>SUM(F51:F51)</f>
        <v>1000</v>
      </c>
    </row>
    <row r="53" spans="1:6" s="25" customFormat="1" ht="30">
      <c r="A53" s="22" t="s">
        <v>24</v>
      </c>
      <c r="B53" s="17" t="s">
        <v>81</v>
      </c>
      <c r="C53" s="15" t="s">
        <v>82</v>
      </c>
      <c r="D53" s="85">
        <v>4</v>
      </c>
      <c r="E53" s="16">
        <v>500</v>
      </c>
      <c r="F53" s="16">
        <v>2000</v>
      </c>
    </row>
    <row r="54" spans="1:6">
      <c r="A54" s="19"/>
      <c r="B54" s="19"/>
      <c r="C54" s="20"/>
      <c r="D54" s="21"/>
      <c r="E54" s="21"/>
      <c r="F54" s="21">
        <f>SUM(F53:F53)</f>
        <v>2000</v>
      </c>
    </row>
    <row r="55" spans="1:6" ht="30">
      <c r="A55" s="13" t="s">
        <v>39</v>
      </c>
      <c r="B55" s="17" t="s">
        <v>81</v>
      </c>
      <c r="C55" s="15" t="s">
        <v>82</v>
      </c>
      <c r="D55" s="85">
        <v>4</v>
      </c>
      <c r="E55" s="16">
        <v>500</v>
      </c>
      <c r="F55" s="16">
        <v>2000</v>
      </c>
    </row>
    <row r="56" spans="1:6">
      <c r="A56" s="19"/>
      <c r="B56" s="19"/>
      <c r="C56" s="20"/>
      <c r="D56" s="21"/>
      <c r="E56" s="21"/>
      <c r="F56" s="87">
        <f>SUM(F55:F55)</f>
        <v>2000</v>
      </c>
    </row>
    <row r="57" spans="1:6" ht="30">
      <c r="A57" s="22" t="s">
        <v>25</v>
      </c>
      <c r="B57" s="17" t="s">
        <v>81</v>
      </c>
      <c r="C57" s="15" t="s">
        <v>82</v>
      </c>
      <c r="D57" s="85">
        <v>4</v>
      </c>
      <c r="E57" s="16">
        <v>500</v>
      </c>
      <c r="F57" s="16">
        <v>2000</v>
      </c>
    </row>
    <row r="58" spans="1:6">
      <c r="A58" s="19"/>
      <c r="B58" s="19"/>
      <c r="C58" s="20"/>
      <c r="D58" s="21"/>
      <c r="E58" s="21">
        <f>SUM(E57:E57)</f>
        <v>500</v>
      </c>
      <c r="F58" s="21">
        <f>SUM(F57:F57)</f>
        <v>2000</v>
      </c>
    </row>
    <row r="59" spans="1:6" ht="30">
      <c r="A59" s="13" t="s">
        <v>18</v>
      </c>
      <c r="B59" s="17" t="s">
        <v>81</v>
      </c>
      <c r="C59" s="15" t="s">
        <v>82</v>
      </c>
      <c r="D59" s="85">
        <v>1</v>
      </c>
      <c r="E59" s="16">
        <v>500</v>
      </c>
      <c r="F59" s="16">
        <v>500</v>
      </c>
    </row>
    <row r="60" spans="1:6">
      <c r="A60" s="19"/>
      <c r="B60" s="19"/>
      <c r="C60" s="20"/>
      <c r="D60" s="21"/>
      <c r="E60" s="21"/>
      <c r="F60" s="87">
        <f>SUM(F59:F59)</f>
        <v>500</v>
      </c>
    </row>
    <row r="61" spans="1:6" ht="30">
      <c r="A61" s="22" t="s">
        <v>59</v>
      </c>
      <c r="B61" s="17" t="s">
        <v>81</v>
      </c>
      <c r="C61" s="15" t="s">
        <v>82</v>
      </c>
      <c r="D61" s="85">
        <v>4</v>
      </c>
      <c r="E61" s="16">
        <v>500</v>
      </c>
      <c r="F61" s="16">
        <v>2000</v>
      </c>
    </row>
    <row r="62" spans="1:6">
      <c r="A62" s="19"/>
      <c r="B62" s="19"/>
      <c r="C62" s="20"/>
      <c r="D62" s="21"/>
      <c r="E62" s="21"/>
      <c r="F62" s="87">
        <f>SUM(F61:F61)</f>
        <v>2000</v>
      </c>
    </row>
    <row r="63" spans="1:6" ht="30">
      <c r="A63" s="22" t="s">
        <v>40</v>
      </c>
      <c r="B63" s="17" t="s">
        <v>81</v>
      </c>
      <c r="C63" s="15" t="s">
        <v>82</v>
      </c>
      <c r="D63" s="85">
        <v>4</v>
      </c>
      <c r="E63" s="16">
        <v>500</v>
      </c>
      <c r="F63" s="16">
        <v>2000</v>
      </c>
    </row>
    <row r="64" spans="1:6">
      <c r="A64" s="19"/>
      <c r="B64" s="19"/>
      <c r="C64" s="20"/>
      <c r="D64" s="88"/>
      <c r="E64" s="21"/>
      <c r="F64" s="87">
        <f>SUM(F63:F63)</f>
        <v>2000</v>
      </c>
    </row>
    <row r="65" spans="1:6" ht="30">
      <c r="A65" s="22" t="s">
        <v>20</v>
      </c>
      <c r="B65" s="17" t="s">
        <v>81</v>
      </c>
      <c r="C65" s="15" t="s">
        <v>82</v>
      </c>
      <c r="D65" s="85">
        <v>1</v>
      </c>
      <c r="E65" s="16">
        <v>500</v>
      </c>
      <c r="F65" s="16">
        <v>500</v>
      </c>
    </row>
    <row r="66" spans="1:6">
      <c r="A66" s="19"/>
      <c r="B66" s="19"/>
      <c r="C66" s="20"/>
      <c r="D66" s="88"/>
      <c r="E66" s="21"/>
      <c r="F66" s="87">
        <f>SUM(F65)</f>
        <v>500</v>
      </c>
    </row>
    <row r="67" spans="1:6" ht="30">
      <c r="A67" s="22" t="s">
        <v>41</v>
      </c>
      <c r="B67" s="17" t="s">
        <v>81</v>
      </c>
      <c r="C67" s="15" t="s">
        <v>82</v>
      </c>
      <c r="D67" s="85">
        <v>4</v>
      </c>
      <c r="E67" s="16">
        <v>500</v>
      </c>
      <c r="F67" s="16">
        <v>2000</v>
      </c>
    </row>
    <row r="68" spans="1:6">
      <c r="A68" s="19"/>
      <c r="B68" s="19"/>
      <c r="C68" s="20"/>
      <c r="D68" s="21"/>
      <c r="E68" s="21"/>
      <c r="F68" s="87">
        <f>SUM(F67:F67)</f>
        <v>2000</v>
      </c>
    </row>
    <row r="69" spans="1:6" ht="30">
      <c r="A69" s="13" t="s">
        <v>48</v>
      </c>
      <c r="B69" s="17" t="s">
        <v>81</v>
      </c>
      <c r="C69" s="15" t="s">
        <v>82</v>
      </c>
      <c r="D69" s="85">
        <v>4</v>
      </c>
      <c r="E69" s="16">
        <v>500</v>
      </c>
      <c r="F69" s="16">
        <v>2000</v>
      </c>
    </row>
    <row r="70" spans="1:6">
      <c r="A70" s="19"/>
      <c r="B70" s="19"/>
      <c r="C70" s="20"/>
      <c r="D70" s="21"/>
      <c r="E70" s="21"/>
      <c r="F70" s="21">
        <f>SUM(F69:F69)</f>
        <v>2000</v>
      </c>
    </row>
    <row r="71" spans="1:6" s="25" customFormat="1" ht="30">
      <c r="A71" s="22" t="s">
        <v>60</v>
      </c>
      <c r="B71" s="17" t="s">
        <v>81</v>
      </c>
      <c r="C71" s="15" t="s">
        <v>82</v>
      </c>
      <c r="D71" s="85">
        <v>2</v>
      </c>
      <c r="E71" s="16">
        <v>500</v>
      </c>
      <c r="F71" s="16">
        <v>1000</v>
      </c>
    </row>
    <row r="72" spans="1:6">
      <c r="A72" s="19"/>
      <c r="B72" s="19"/>
      <c r="C72" s="20"/>
      <c r="D72" s="21"/>
      <c r="E72" s="21"/>
      <c r="F72" s="21">
        <f>SUM(F71:F71)</f>
        <v>1000</v>
      </c>
    </row>
    <row r="73" spans="1:6" ht="30">
      <c r="A73" s="117" t="s">
        <v>42</v>
      </c>
      <c r="B73" s="17" t="s">
        <v>81</v>
      </c>
      <c r="C73" s="15" t="s">
        <v>82</v>
      </c>
      <c r="D73" s="85">
        <v>4</v>
      </c>
      <c r="E73" s="16">
        <v>500</v>
      </c>
      <c r="F73" s="16">
        <v>2000</v>
      </c>
    </row>
    <row r="74" spans="1:6">
      <c r="A74" s="118"/>
      <c r="B74" s="17" t="s">
        <v>84</v>
      </c>
      <c r="C74" s="15" t="s">
        <v>6</v>
      </c>
      <c r="D74" s="85">
        <v>1</v>
      </c>
      <c r="E74" s="16">
        <v>4597</v>
      </c>
      <c r="F74" s="16">
        <v>4597</v>
      </c>
    </row>
    <row r="75" spans="1:6">
      <c r="A75" s="118"/>
      <c r="B75" s="17" t="s">
        <v>85</v>
      </c>
      <c r="C75" s="15" t="s">
        <v>6</v>
      </c>
      <c r="D75" s="85">
        <v>1</v>
      </c>
      <c r="E75" s="16">
        <v>60</v>
      </c>
      <c r="F75" s="16">
        <v>60</v>
      </c>
    </row>
    <row r="76" spans="1:6">
      <c r="A76" s="118"/>
      <c r="B76" s="17" t="s">
        <v>86</v>
      </c>
      <c r="C76" s="15" t="s">
        <v>6</v>
      </c>
      <c r="D76" s="85">
        <v>1</v>
      </c>
      <c r="E76" s="16">
        <v>350</v>
      </c>
      <c r="F76" s="16">
        <v>350</v>
      </c>
    </row>
    <row r="77" spans="1:6">
      <c r="A77" s="118"/>
      <c r="B77" s="17" t="s">
        <v>87</v>
      </c>
      <c r="C77" s="15" t="s">
        <v>6</v>
      </c>
      <c r="D77" s="85">
        <v>2</v>
      </c>
      <c r="E77" s="16">
        <v>50</v>
      </c>
      <c r="F77" s="16">
        <v>100</v>
      </c>
    </row>
    <row r="78" spans="1:6">
      <c r="A78" s="119"/>
      <c r="B78" s="17" t="s">
        <v>87</v>
      </c>
      <c r="C78" s="15" t="s">
        <v>6</v>
      </c>
      <c r="D78" s="85">
        <v>2</v>
      </c>
      <c r="E78" s="16">
        <v>80</v>
      </c>
      <c r="F78" s="16">
        <v>160</v>
      </c>
    </row>
    <row r="79" spans="1:6">
      <c r="A79" s="19"/>
      <c r="B79" s="19"/>
      <c r="C79" s="20"/>
      <c r="D79" s="21"/>
      <c r="E79" s="21"/>
      <c r="F79" s="21">
        <f>SUM(F73:F78)</f>
        <v>7267</v>
      </c>
    </row>
    <row r="80" spans="1:6" s="25" customFormat="1" ht="30">
      <c r="A80" s="22" t="s">
        <v>61</v>
      </c>
      <c r="B80" s="17" t="s">
        <v>81</v>
      </c>
      <c r="C80" s="15" t="s">
        <v>82</v>
      </c>
      <c r="D80" s="85">
        <v>2</v>
      </c>
      <c r="E80" s="16">
        <v>500</v>
      </c>
      <c r="F80" s="16">
        <v>1000</v>
      </c>
    </row>
    <row r="81" spans="1:6">
      <c r="A81" s="19"/>
      <c r="B81" s="19"/>
      <c r="C81" s="20"/>
      <c r="D81" s="21"/>
      <c r="E81" s="21"/>
      <c r="F81" s="21">
        <f>SUM(F80:F80)</f>
        <v>1000</v>
      </c>
    </row>
    <row r="82" spans="1:6" ht="30">
      <c r="A82" s="22" t="s">
        <v>43</v>
      </c>
      <c r="B82" s="17" t="s">
        <v>81</v>
      </c>
      <c r="C82" s="15" t="s">
        <v>82</v>
      </c>
      <c r="D82" s="85">
        <v>4</v>
      </c>
      <c r="E82" s="16">
        <v>500</v>
      </c>
      <c r="F82" s="16">
        <v>2000</v>
      </c>
    </row>
    <row r="83" spans="1:6">
      <c r="A83" s="19"/>
      <c r="B83" s="19"/>
      <c r="C83" s="20"/>
      <c r="D83" s="21"/>
      <c r="E83" s="21"/>
      <c r="F83" s="21">
        <f>SUM(F82)</f>
        <v>2000</v>
      </c>
    </row>
    <row r="84" spans="1:6" ht="15.75">
      <c r="A84" s="26"/>
      <c r="B84" s="26"/>
      <c r="C84" s="27"/>
      <c r="D84" s="28"/>
      <c r="E84" s="42"/>
      <c r="F84" s="28">
        <f>F81+F79+F70+F68+F66+F64+F62+F60+F58+F56+F54+F52+F50+F48+F46+F44+F42+F40+F38+F36+F34+F31+F83+F72</f>
        <v>42377</v>
      </c>
    </row>
  </sheetData>
  <mergeCells count="3">
    <mergeCell ref="A1:F1"/>
    <mergeCell ref="A32:A33"/>
    <mergeCell ref="A73:A7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437"/>
  <sheetViews>
    <sheetView view="pageBreakPreview" zoomScale="106" zoomScaleSheetLayoutView="106" workbookViewId="0">
      <pane ySplit="2" topLeftCell="A173" activePane="bottomLeft" state="frozen"/>
      <selection pane="bottomLeft" activeCell="F188" sqref="F188"/>
    </sheetView>
  </sheetViews>
  <sheetFormatPr defaultRowHeight="15"/>
  <cols>
    <col min="1" max="1" width="22.5703125" style="12" customWidth="1"/>
    <col min="2" max="2" width="36.28515625" style="12" customWidth="1"/>
    <col min="3" max="3" width="9.140625" style="29" customWidth="1"/>
    <col min="4" max="4" width="12.85546875" style="18" customWidth="1"/>
    <col min="5" max="5" width="16.42578125" style="18" customWidth="1"/>
    <col min="6" max="6" width="19.5703125" style="12" customWidth="1"/>
    <col min="7" max="16384" width="9.140625" style="12"/>
  </cols>
  <sheetData>
    <row r="1" spans="1:6" ht="29.25" customHeight="1">
      <c r="A1" s="91" t="s">
        <v>105</v>
      </c>
      <c r="B1" s="91"/>
      <c r="C1" s="91"/>
      <c r="D1" s="91"/>
      <c r="E1" s="91"/>
      <c r="F1" s="91"/>
    </row>
    <row r="2" spans="1:6" ht="15.75">
      <c r="A2" s="45" t="s">
        <v>0</v>
      </c>
      <c r="B2" s="45" t="s">
        <v>71</v>
      </c>
      <c r="C2" s="46" t="s">
        <v>102</v>
      </c>
      <c r="D2" s="47" t="s">
        <v>73</v>
      </c>
      <c r="E2" s="47" t="s">
        <v>4</v>
      </c>
      <c r="F2" s="45" t="s">
        <v>75</v>
      </c>
    </row>
    <row r="3" spans="1:6" hidden="1">
      <c r="A3" s="22" t="s">
        <v>9</v>
      </c>
      <c r="B3" s="51"/>
      <c r="C3" s="14"/>
      <c r="D3" s="15"/>
      <c r="E3" s="16"/>
      <c r="F3" s="16"/>
    </row>
    <row r="4" spans="1:6" hidden="1">
      <c r="A4" s="22" t="s">
        <v>9</v>
      </c>
      <c r="B4" s="51"/>
      <c r="C4" s="14"/>
      <c r="D4" s="15"/>
      <c r="E4" s="16"/>
      <c r="F4" s="16"/>
    </row>
    <row r="5" spans="1:6" hidden="1">
      <c r="A5" s="22" t="s">
        <v>9</v>
      </c>
      <c r="B5" s="51"/>
      <c r="C5" s="14"/>
      <c r="D5" s="15"/>
      <c r="E5" s="16"/>
      <c r="F5" s="16"/>
    </row>
    <row r="6" spans="1:6" hidden="1">
      <c r="A6" s="19"/>
      <c r="B6" s="19"/>
      <c r="C6" s="20"/>
      <c r="D6" s="21"/>
      <c r="E6" s="21">
        <f>SUM(E3:E5)</f>
        <v>0</v>
      </c>
      <c r="F6" s="21">
        <f>SUM(F3:F5)</f>
        <v>0</v>
      </c>
    </row>
    <row r="7" spans="1:6" hidden="1">
      <c r="A7" s="22" t="s">
        <v>31</v>
      </c>
      <c r="B7" s="81"/>
      <c r="C7" s="15"/>
      <c r="D7" s="16"/>
      <c r="E7" s="16"/>
      <c r="F7" s="16"/>
    </row>
    <row r="8" spans="1:6" ht="15" hidden="1" customHeight="1">
      <c r="A8" s="22" t="s">
        <v>31</v>
      </c>
      <c r="B8" s="13"/>
      <c r="C8" s="15"/>
      <c r="D8" s="16"/>
      <c r="E8" s="16"/>
      <c r="F8" s="16"/>
    </row>
    <row r="9" spans="1:6" ht="15" hidden="1" customHeight="1">
      <c r="A9" s="22" t="s">
        <v>31</v>
      </c>
      <c r="B9" s="22"/>
      <c r="C9" s="24"/>
      <c r="D9" s="23"/>
      <c r="E9" s="23"/>
      <c r="F9" s="16"/>
    </row>
    <row r="10" spans="1:6" hidden="1">
      <c r="A10" s="22" t="s">
        <v>31</v>
      </c>
      <c r="B10" s="22"/>
      <c r="C10" s="15"/>
      <c r="D10" s="16"/>
      <c r="E10" s="16"/>
      <c r="F10" s="16"/>
    </row>
    <row r="11" spans="1:6" hidden="1">
      <c r="A11" s="22" t="s">
        <v>31</v>
      </c>
      <c r="B11" s="22"/>
      <c r="C11" s="15"/>
      <c r="D11" s="16"/>
      <c r="E11" s="16"/>
      <c r="F11" s="16"/>
    </row>
    <row r="12" spans="1:6" hidden="1">
      <c r="A12" s="22" t="s">
        <v>31</v>
      </c>
      <c r="B12" s="22"/>
      <c r="C12" s="15"/>
      <c r="D12" s="16"/>
      <c r="E12" s="16"/>
      <c r="F12" s="16"/>
    </row>
    <row r="13" spans="1:6" ht="15" hidden="1" customHeight="1">
      <c r="A13" s="22" t="s">
        <v>31</v>
      </c>
      <c r="B13" s="22"/>
      <c r="C13" s="15"/>
      <c r="D13" s="16"/>
      <c r="E13" s="16"/>
      <c r="F13" s="16"/>
    </row>
    <row r="14" spans="1:6" hidden="1">
      <c r="A14" s="22" t="s">
        <v>31</v>
      </c>
      <c r="B14" s="22"/>
      <c r="C14" s="15"/>
      <c r="D14" s="16"/>
      <c r="E14" s="16"/>
      <c r="F14" s="16"/>
    </row>
    <row r="15" spans="1:6" hidden="1">
      <c r="A15" s="22" t="s">
        <v>31</v>
      </c>
      <c r="B15" s="22"/>
      <c r="C15" s="15"/>
      <c r="D15" s="16"/>
      <c r="E15" s="16"/>
      <c r="F15" s="16"/>
    </row>
    <row r="16" spans="1:6" hidden="1">
      <c r="A16" s="19"/>
      <c r="B16" s="19"/>
      <c r="C16" s="20"/>
      <c r="D16" s="21"/>
      <c r="E16" s="21"/>
      <c r="F16" s="21">
        <f>SUM(F7:F15)</f>
        <v>0</v>
      </c>
    </row>
    <row r="17" spans="1:6" ht="15" hidden="1" customHeight="1">
      <c r="A17" s="22" t="s">
        <v>8</v>
      </c>
      <c r="B17" s="81"/>
      <c r="C17" s="24"/>
      <c r="D17" s="23"/>
      <c r="E17" s="23"/>
      <c r="F17" s="23"/>
    </row>
    <row r="18" spans="1:6" ht="15" hidden="1" customHeight="1">
      <c r="A18" s="19"/>
      <c r="B18" s="19"/>
      <c r="C18" s="20"/>
      <c r="D18" s="21"/>
      <c r="E18" s="21"/>
      <c r="F18" s="21">
        <f>SUM(F17)</f>
        <v>0</v>
      </c>
    </row>
    <row r="19" spans="1:6" hidden="1">
      <c r="A19" s="22" t="s">
        <v>80</v>
      </c>
      <c r="B19" s="81"/>
      <c r="C19" s="24"/>
      <c r="D19" s="23"/>
      <c r="E19" s="23"/>
      <c r="F19" s="23"/>
    </row>
    <row r="20" spans="1:6" hidden="1">
      <c r="A20" s="19"/>
      <c r="B20" s="19"/>
      <c r="C20" s="20"/>
      <c r="D20" s="21"/>
      <c r="E20" s="21"/>
      <c r="F20" s="21">
        <f>SUM(F19)</f>
        <v>0</v>
      </c>
    </row>
    <row r="21" spans="1:6" hidden="1">
      <c r="A21" s="48"/>
      <c r="B21" s="48"/>
      <c r="C21" s="49"/>
      <c r="D21" s="50"/>
      <c r="E21" s="50">
        <f>E16+E6</f>
        <v>0</v>
      </c>
      <c r="F21" s="50">
        <f>F6+F16+F18+F20</f>
        <v>0</v>
      </c>
    </row>
    <row r="22" spans="1:6" s="25" customFormat="1" hidden="1">
      <c r="A22" s="22" t="s">
        <v>70</v>
      </c>
      <c r="B22" s="51"/>
      <c r="C22" s="14"/>
      <c r="D22" s="15"/>
      <c r="E22" s="16"/>
      <c r="F22" s="16"/>
    </row>
    <row r="23" spans="1:6" s="25" customFormat="1" hidden="1">
      <c r="A23" s="22" t="s">
        <v>70</v>
      </c>
      <c r="B23" s="51"/>
      <c r="C23" s="14"/>
      <c r="D23" s="15"/>
      <c r="E23" s="16"/>
      <c r="F23" s="16"/>
    </row>
    <row r="24" spans="1:6" s="25" customFormat="1" hidden="1">
      <c r="A24" s="22" t="s">
        <v>70</v>
      </c>
      <c r="B24" s="51"/>
      <c r="C24" s="14"/>
      <c r="D24" s="15"/>
      <c r="E24" s="16"/>
      <c r="F24" s="16"/>
    </row>
    <row r="25" spans="1:6" s="25" customFormat="1" hidden="1">
      <c r="A25" s="22" t="s">
        <v>70</v>
      </c>
      <c r="B25" s="51"/>
      <c r="C25" s="14"/>
      <c r="D25" s="15"/>
      <c r="E25" s="16"/>
      <c r="F25" s="16"/>
    </row>
    <row r="26" spans="1:6" s="25" customFormat="1" hidden="1">
      <c r="A26" s="22" t="s">
        <v>70</v>
      </c>
      <c r="B26" s="51"/>
      <c r="C26" s="14"/>
      <c r="D26" s="15"/>
      <c r="E26" s="16"/>
      <c r="F26" s="16"/>
    </row>
    <row r="27" spans="1:6" s="25" customFormat="1" ht="15" hidden="1" customHeight="1">
      <c r="A27" s="22" t="s">
        <v>70</v>
      </c>
      <c r="B27" s="51"/>
      <c r="C27" s="14"/>
      <c r="D27" s="15"/>
      <c r="E27" s="16"/>
      <c r="F27" s="16"/>
    </row>
    <row r="28" spans="1:6" hidden="1">
      <c r="A28" s="19"/>
      <c r="B28" s="19"/>
      <c r="C28" s="20"/>
      <c r="D28" s="21"/>
      <c r="E28" s="21"/>
      <c r="F28" s="21">
        <f>SUM(F22:F27)</f>
        <v>0</v>
      </c>
    </row>
    <row r="29" spans="1:6" ht="15" hidden="1" customHeight="1">
      <c r="A29" s="82"/>
      <c r="B29" s="82"/>
      <c r="C29" s="83"/>
      <c r="D29" s="84"/>
      <c r="E29" s="84"/>
      <c r="F29" s="84">
        <f>F28</f>
        <v>0</v>
      </c>
    </row>
    <row r="30" spans="1:6" ht="40.5" customHeight="1">
      <c r="A30" s="93" t="s">
        <v>32</v>
      </c>
      <c r="B30" s="17" t="s">
        <v>21</v>
      </c>
      <c r="C30" s="15" t="s">
        <v>6</v>
      </c>
      <c r="D30" s="85">
        <v>20</v>
      </c>
      <c r="E30" s="16">
        <v>174.43</v>
      </c>
      <c r="F30" s="16">
        <v>3488.6</v>
      </c>
    </row>
    <row r="31" spans="1:6" ht="20.25" customHeight="1">
      <c r="A31" s="123"/>
      <c r="B31" s="13" t="s">
        <v>91</v>
      </c>
      <c r="C31" s="15" t="s">
        <v>6</v>
      </c>
      <c r="D31" s="85">
        <v>1</v>
      </c>
      <c r="E31" s="16">
        <v>500</v>
      </c>
      <c r="F31" s="16">
        <v>500</v>
      </c>
    </row>
    <row r="32" spans="1:6">
      <c r="A32" s="123"/>
      <c r="B32" s="13" t="s">
        <v>90</v>
      </c>
      <c r="C32" s="15" t="s">
        <v>6</v>
      </c>
      <c r="D32" s="85">
        <v>1</v>
      </c>
      <c r="E32" s="16">
        <v>188.04</v>
      </c>
      <c r="F32" s="16">
        <v>188.04</v>
      </c>
    </row>
    <row r="33" spans="1:6">
      <c r="A33" s="123"/>
      <c r="B33" s="13" t="s">
        <v>49</v>
      </c>
      <c r="C33" s="15" t="s">
        <v>6</v>
      </c>
      <c r="D33" s="85">
        <v>1</v>
      </c>
      <c r="E33" s="16">
        <v>14177.59</v>
      </c>
      <c r="F33" s="16">
        <v>14177.59</v>
      </c>
    </row>
    <row r="34" spans="1:6">
      <c r="A34" s="123"/>
      <c r="B34" s="13" t="s">
        <v>88</v>
      </c>
      <c r="C34" s="15" t="s">
        <v>6</v>
      </c>
      <c r="D34" s="85">
        <v>1</v>
      </c>
      <c r="E34" s="16">
        <v>166.75</v>
      </c>
      <c r="F34" s="16">
        <v>166.75</v>
      </c>
    </row>
    <row r="35" spans="1:6">
      <c r="A35" s="123"/>
      <c r="B35" s="13" t="s">
        <v>89</v>
      </c>
      <c r="C35" s="15" t="s">
        <v>6</v>
      </c>
      <c r="D35" s="85">
        <v>1</v>
      </c>
      <c r="E35" s="16">
        <v>83.88</v>
      </c>
      <c r="F35" s="16">
        <v>83.88</v>
      </c>
    </row>
    <row r="36" spans="1:6">
      <c r="A36" s="123"/>
      <c r="B36" s="13" t="s">
        <v>92</v>
      </c>
      <c r="C36" s="15" t="s">
        <v>6</v>
      </c>
      <c r="D36" s="85">
        <v>20</v>
      </c>
      <c r="E36" s="16">
        <v>164.65</v>
      </c>
      <c r="F36" s="16">
        <v>3293</v>
      </c>
    </row>
    <row r="37" spans="1:6">
      <c r="A37" s="94"/>
      <c r="B37" s="13" t="s">
        <v>93</v>
      </c>
      <c r="C37" s="15" t="s">
        <v>6</v>
      </c>
      <c r="D37" s="85">
        <v>3</v>
      </c>
      <c r="E37" s="16">
        <v>255.67</v>
      </c>
      <c r="F37" s="16">
        <v>767.01</v>
      </c>
    </row>
    <row r="38" spans="1:6">
      <c r="A38" s="19"/>
      <c r="B38" s="19"/>
      <c r="C38" s="20"/>
      <c r="D38" s="21"/>
      <c r="E38" s="21"/>
      <c r="F38" s="21">
        <f>SUM(F30:F37)</f>
        <v>22664.87</v>
      </c>
    </row>
    <row r="39" spans="1:6" hidden="1">
      <c r="A39" s="22" t="s">
        <v>79</v>
      </c>
      <c r="B39" s="17"/>
      <c r="C39" s="15"/>
      <c r="D39" s="85"/>
      <c r="E39" s="16"/>
      <c r="F39" s="16"/>
    </row>
    <row r="40" spans="1:6" hidden="1">
      <c r="A40" s="22"/>
      <c r="B40" s="22"/>
      <c r="C40" s="24"/>
      <c r="D40" s="86"/>
      <c r="E40" s="23"/>
      <c r="F40" s="60"/>
    </row>
    <row r="41" spans="1:6" hidden="1">
      <c r="A41" s="19"/>
      <c r="B41" s="19"/>
      <c r="C41" s="20"/>
      <c r="D41" s="21"/>
      <c r="E41" s="21"/>
      <c r="F41" s="87">
        <f>SUM(F39:F40)</f>
        <v>0</v>
      </c>
    </row>
    <row r="42" spans="1:6" hidden="1">
      <c r="A42" s="22" t="s">
        <v>54</v>
      </c>
      <c r="B42" s="17"/>
      <c r="C42" s="24"/>
      <c r="D42" s="86"/>
      <c r="E42" s="23"/>
      <c r="F42" s="60"/>
    </row>
    <row r="43" spans="1:6" ht="15" hidden="1" customHeight="1">
      <c r="A43" s="19"/>
      <c r="B43" s="19"/>
      <c r="C43" s="20"/>
      <c r="D43" s="21"/>
      <c r="E43" s="21"/>
      <c r="F43" s="87">
        <f>SUM(F42:F42)</f>
        <v>0</v>
      </c>
    </row>
    <row r="44" spans="1:6" ht="15" customHeight="1">
      <c r="A44" s="93" t="s">
        <v>47</v>
      </c>
      <c r="B44" s="13" t="s">
        <v>92</v>
      </c>
      <c r="C44" s="15" t="s">
        <v>6</v>
      </c>
      <c r="D44" s="85">
        <v>20</v>
      </c>
      <c r="E44" s="16">
        <v>164.65</v>
      </c>
      <c r="F44" s="16">
        <v>3293</v>
      </c>
    </row>
    <row r="45" spans="1:6" ht="15" customHeight="1">
      <c r="A45" s="94"/>
      <c r="B45" s="13" t="s">
        <v>93</v>
      </c>
      <c r="C45" s="15" t="s">
        <v>6</v>
      </c>
      <c r="D45" s="85">
        <v>1</v>
      </c>
      <c r="E45" s="16">
        <v>255.67</v>
      </c>
      <c r="F45" s="16">
        <v>255.67</v>
      </c>
    </row>
    <row r="46" spans="1:6" ht="15" customHeight="1">
      <c r="A46" s="19"/>
      <c r="B46" s="19"/>
      <c r="C46" s="20"/>
      <c r="D46" s="21"/>
      <c r="E46" s="21"/>
      <c r="F46" s="87">
        <f>SUM(F44:F45)</f>
        <v>3548.67</v>
      </c>
    </row>
    <row r="47" spans="1:6" ht="15" customHeight="1">
      <c r="A47" s="113" t="s">
        <v>22</v>
      </c>
      <c r="B47" s="13" t="s">
        <v>90</v>
      </c>
      <c r="C47" s="15" t="s">
        <v>6</v>
      </c>
      <c r="D47" s="85">
        <v>1</v>
      </c>
      <c r="E47" s="16">
        <v>188.04</v>
      </c>
      <c r="F47" s="16">
        <v>188.04</v>
      </c>
    </row>
    <row r="48" spans="1:6" ht="15" customHeight="1">
      <c r="A48" s="115"/>
      <c r="B48" s="13" t="s">
        <v>49</v>
      </c>
      <c r="C48" s="15" t="s">
        <v>6</v>
      </c>
      <c r="D48" s="85">
        <v>1</v>
      </c>
      <c r="E48" s="16">
        <v>14177.59</v>
      </c>
      <c r="F48" s="16">
        <v>14177.59</v>
      </c>
    </row>
    <row r="49" spans="1:6" ht="15" customHeight="1">
      <c r="A49" s="115"/>
      <c r="B49" s="13" t="s">
        <v>88</v>
      </c>
      <c r="C49" s="15" t="s">
        <v>6</v>
      </c>
      <c r="D49" s="85">
        <v>1</v>
      </c>
      <c r="E49" s="16">
        <v>166.75</v>
      </c>
      <c r="F49" s="16">
        <v>166.75</v>
      </c>
    </row>
    <row r="50" spans="1:6" ht="15" customHeight="1">
      <c r="A50" s="115"/>
      <c r="B50" s="13" t="s">
        <v>89</v>
      </c>
      <c r="C50" s="15" t="s">
        <v>6</v>
      </c>
      <c r="D50" s="85">
        <v>1</v>
      </c>
      <c r="E50" s="16">
        <v>83.88</v>
      </c>
      <c r="F50" s="16">
        <v>83.88</v>
      </c>
    </row>
    <row r="51" spans="1:6" ht="15" customHeight="1">
      <c r="A51" s="115"/>
      <c r="B51" s="13" t="s">
        <v>92</v>
      </c>
      <c r="C51" s="15" t="s">
        <v>6</v>
      </c>
      <c r="D51" s="85">
        <v>20</v>
      </c>
      <c r="E51" s="16">
        <v>164.65</v>
      </c>
      <c r="F51" s="16">
        <v>3293</v>
      </c>
    </row>
    <row r="52" spans="1:6" ht="15" customHeight="1">
      <c r="A52" s="114"/>
      <c r="B52" s="13" t="s">
        <v>93</v>
      </c>
      <c r="C52" s="15" t="s">
        <v>6</v>
      </c>
      <c r="D52" s="85">
        <v>1</v>
      </c>
      <c r="E52" s="16">
        <v>255.67</v>
      </c>
      <c r="F52" s="16">
        <v>255.67</v>
      </c>
    </row>
    <row r="53" spans="1:6">
      <c r="A53" s="19"/>
      <c r="B53" s="19"/>
      <c r="C53" s="20"/>
      <c r="D53" s="21"/>
      <c r="E53" s="21">
        <f>SUM(E47)</f>
        <v>188.04</v>
      </c>
      <c r="F53" s="21">
        <f>SUM(F47:F52)</f>
        <v>18164.93</v>
      </c>
    </row>
    <row r="54" spans="1:6">
      <c r="A54" s="113" t="s">
        <v>33</v>
      </c>
      <c r="B54" s="13" t="s">
        <v>90</v>
      </c>
      <c r="C54" s="15" t="s">
        <v>6</v>
      </c>
      <c r="D54" s="85">
        <v>1</v>
      </c>
      <c r="E54" s="16">
        <v>188.04</v>
      </c>
      <c r="F54" s="16">
        <v>188.04</v>
      </c>
    </row>
    <row r="55" spans="1:6">
      <c r="A55" s="115"/>
      <c r="B55" s="13" t="s">
        <v>49</v>
      </c>
      <c r="C55" s="15" t="s">
        <v>6</v>
      </c>
      <c r="D55" s="85">
        <v>1</v>
      </c>
      <c r="E55" s="16">
        <v>14177.59</v>
      </c>
      <c r="F55" s="16">
        <v>14177.59</v>
      </c>
    </row>
    <row r="56" spans="1:6">
      <c r="A56" s="115"/>
      <c r="B56" s="13" t="s">
        <v>88</v>
      </c>
      <c r="C56" s="15" t="s">
        <v>6</v>
      </c>
      <c r="D56" s="85">
        <v>1</v>
      </c>
      <c r="E56" s="16">
        <v>166.75</v>
      </c>
      <c r="F56" s="16">
        <v>166.75</v>
      </c>
    </row>
    <row r="57" spans="1:6">
      <c r="A57" s="115"/>
      <c r="B57" s="13" t="s">
        <v>89</v>
      </c>
      <c r="C57" s="15" t="s">
        <v>6</v>
      </c>
      <c r="D57" s="85">
        <v>1</v>
      </c>
      <c r="E57" s="16">
        <v>83.88</v>
      </c>
      <c r="F57" s="16">
        <v>83.88</v>
      </c>
    </row>
    <row r="58" spans="1:6">
      <c r="A58" s="115"/>
      <c r="B58" s="13" t="s">
        <v>92</v>
      </c>
      <c r="C58" s="15" t="s">
        <v>6</v>
      </c>
      <c r="D58" s="85">
        <v>20</v>
      </c>
      <c r="E58" s="16">
        <v>164.65</v>
      </c>
      <c r="F58" s="16">
        <v>3293</v>
      </c>
    </row>
    <row r="59" spans="1:6">
      <c r="A59" s="114"/>
      <c r="B59" s="13" t="s">
        <v>93</v>
      </c>
      <c r="C59" s="15" t="s">
        <v>6</v>
      </c>
      <c r="D59" s="85">
        <v>3</v>
      </c>
      <c r="E59" s="16">
        <v>255.67</v>
      </c>
      <c r="F59" s="16">
        <v>767.01</v>
      </c>
    </row>
    <row r="60" spans="1:6">
      <c r="A60" s="19"/>
      <c r="B60" s="19"/>
      <c r="C60" s="20"/>
      <c r="D60" s="21"/>
      <c r="E60" s="21"/>
      <c r="F60" s="21">
        <f>SUM(F54:F59)</f>
        <v>18676.27</v>
      </c>
    </row>
    <row r="61" spans="1:6">
      <c r="A61" s="113" t="s">
        <v>34</v>
      </c>
      <c r="B61" s="13" t="s">
        <v>91</v>
      </c>
      <c r="C61" s="15" t="s">
        <v>6</v>
      </c>
      <c r="D61" s="85">
        <v>2</v>
      </c>
      <c r="E61" s="16">
        <v>500</v>
      </c>
      <c r="F61" s="16">
        <v>1000</v>
      </c>
    </row>
    <row r="62" spans="1:6">
      <c r="A62" s="115"/>
      <c r="B62" s="13" t="s">
        <v>90</v>
      </c>
      <c r="C62" s="15" t="s">
        <v>6</v>
      </c>
      <c r="D62" s="85">
        <v>1</v>
      </c>
      <c r="E62" s="16">
        <v>188.04</v>
      </c>
      <c r="F62" s="16">
        <v>188.04</v>
      </c>
    </row>
    <row r="63" spans="1:6">
      <c r="A63" s="115"/>
      <c r="B63" s="13" t="s">
        <v>49</v>
      </c>
      <c r="C63" s="15" t="s">
        <v>6</v>
      </c>
      <c r="D63" s="85">
        <v>1</v>
      </c>
      <c r="E63" s="16">
        <v>14177.59</v>
      </c>
      <c r="F63" s="16">
        <v>14177.59</v>
      </c>
    </row>
    <row r="64" spans="1:6">
      <c r="A64" s="115"/>
      <c r="B64" s="13" t="s">
        <v>88</v>
      </c>
      <c r="C64" s="15" t="s">
        <v>6</v>
      </c>
      <c r="D64" s="85">
        <v>1</v>
      </c>
      <c r="E64" s="16">
        <v>166.75</v>
      </c>
      <c r="F64" s="16">
        <v>166.75</v>
      </c>
    </row>
    <row r="65" spans="1:6">
      <c r="A65" s="115"/>
      <c r="B65" s="13" t="s">
        <v>89</v>
      </c>
      <c r="C65" s="15" t="s">
        <v>6</v>
      </c>
      <c r="D65" s="85">
        <v>1</v>
      </c>
      <c r="E65" s="16">
        <v>83.88</v>
      </c>
      <c r="F65" s="16">
        <v>83.88</v>
      </c>
    </row>
    <row r="66" spans="1:6">
      <c r="A66" s="115"/>
      <c r="B66" s="13" t="s">
        <v>92</v>
      </c>
      <c r="C66" s="15" t="s">
        <v>6</v>
      </c>
      <c r="D66" s="85">
        <v>20</v>
      </c>
      <c r="E66" s="16">
        <v>164.65</v>
      </c>
      <c r="F66" s="16">
        <v>3293</v>
      </c>
    </row>
    <row r="67" spans="1:6">
      <c r="A67" s="114"/>
      <c r="B67" s="13" t="s">
        <v>93</v>
      </c>
      <c r="C67" s="15" t="s">
        <v>6</v>
      </c>
      <c r="D67" s="85">
        <v>1</v>
      </c>
      <c r="E67" s="16">
        <v>255.67</v>
      </c>
      <c r="F67" s="16">
        <v>255.67</v>
      </c>
    </row>
    <row r="68" spans="1:6" ht="15" customHeight="1">
      <c r="A68" s="19"/>
      <c r="B68" s="19"/>
      <c r="C68" s="20"/>
      <c r="D68" s="21"/>
      <c r="E68" s="21">
        <f>SUM(E61:E61)</f>
        <v>500</v>
      </c>
      <c r="F68" s="21">
        <f>SUM(F61:F67)</f>
        <v>19164.93</v>
      </c>
    </row>
    <row r="69" spans="1:6" ht="15" customHeight="1">
      <c r="A69" s="93" t="s">
        <v>35</v>
      </c>
      <c r="B69" s="13" t="s">
        <v>92</v>
      </c>
      <c r="C69" s="15" t="s">
        <v>6</v>
      </c>
      <c r="D69" s="85">
        <v>20</v>
      </c>
      <c r="E69" s="16">
        <v>164.65</v>
      </c>
      <c r="F69" s="16">
        <v>3293</v>
      </c>
    </row>
    <row r="70" spans="1:6" ht="15" customHeight="1">
      <c r="A70" s="94"/>
      <c r="B70" s="13" t="s">
        <v>93</v>
      </c>
      <c r="C70" s="15" t="s">
        <v>6</v>
      </c>
      <c r="D70" s="85">
        <v>2</v>
      </c>
      <c r="E70" s="16">
        <v>255.67</v>
      </c>
      <c r="F70" s="16">
        <v>511.34</v>
      </c>
    </row>
    <row r="71" spans="1:6">
      <c r="A71" s="19"/>
      <c r="B71" s="19"/>
      <c r="C71" s="20"/>
      <c r="D71" s="88"/>
      <c r="E71" s="21">
        <f>SUM(E69:E69)</f>
        <v>164.65</v>
      </c>
      <c r="F71" s="87">
        <f>SUM(F69:F70)</f>
        <v>3804.34</v>
      </c>
    </row>
    <row r="72" spans="1:6" ht="15" hidden="1" customHeight="1">
      <c r="A72" s="19"/>
      <c r="B72" s="19"/>
      <c r="C72" s="20"/>
      <c r="D72" s="88"/>
      <c r="E72" s="21" t="e">
        <f>SUM(#REF!)</f>
        <v>#REF!</v>
      </c>
      <c r="F72" s="21" t="e">
        <f>SUM(#REF!)</f>
        <v>#REF!</v>
      </c>
    </row>
    <row r="73" spans="1:6" ht="15" hidden="1" customHeight="1">
      <c r="A73" s="22" t="s">
        <v>56</v>
      </c>
      <c r="B73" s="17"/>
      <c r="C73" s="24"/>
      <c r="D73" s="86"/>
      <c r="E73" s="23"/>
      <c r="F73" s="60"/>
    </row>
    <row r="74" spans="1:6" ht="15" customHeight="1">
      <c r="A74" s="113" t="s">
        <v>36</v>
      </c>
      <c r="B74" s="13" t="s">
        <v>91</v>
      </c>
      <c r="C74" s="15" t="s">
        <v>6</v>
      </c>
      <c r="D74" s="85">
        <v>1</v>
      </c>
      <c r="E74" s="16">
        <v>500</v>
      </c>
      <c r="F74" s="16">
        <v>500</v>
      </c>
    </row>
    <row r="75" spans="1:6" ht="15" customHeight="1">
      <c r="A75" s="115"/>
      <c r="B75" s="13" t="s">
        <v>90</v>
      </c>
      <c r="C75" s="15" t="s">
        <v>6</v>
      </c>
      <c r="D75" s="85">
        <v>1</v>
      </c>
      <c r="E75" s="16">
        <v>188.04</v>
      </c>
      <c r="F75" s="16">
        <v>188.04</v>
      </c>
    </row>
    <row r="76" spans="1:6" ht="15" customHeight="1">
      <c r="A76" s="115"/>
      <c r="B76" s="13" t="s">
        <v>49</v>
      </c>
      <c r="C76" s="15" t="s">
        <v>6</v>
      </c>
      <c r="D76" s="85">
        <v>1</v>
      </c>
      <c r="E76" s="16">
        <v>14177.59</v>
      </c>
      <c r="F76" s="16">
        <v>14177.59</v>
      </c>
    </row>
    <row r="77" spans="1:6" ht="15" customHeight="1">
      <c r="A77" s="115"/>
      <c r="B77" s="13" t="s">
        <v>88</v>
      </c>
      <c r="C77" s="15" t="s">
        <v>6</v>
      </c>
      <c r="D77" s="85">
        <v>1</v>
      </c>
      <c r="E77" s="16">
        <v>166.75</v>
      </c>
      <c r="F77" s="16">
        <v>166.75</v>
      </c>
    </row>
    <row r="78" spans="1:6" ht="15" customHeight="1">
      <c r="A78" s="115"/>
      <c r="B78" s="13" t="s">
        <v>89</v>
      </c>
      <c r="C78" s="15" t="s">
        <v>6</v>
      </c>
      <c r="D78" s="85">
        <v>1</v>
      </c>
      <c r="E78" s="16">
        <v>83.88</v>
      </c>
      <c r="F78" s="16">
        <v>83.88</v>
      </c>
    </row>
    <row r="79" spans="1:6" ht="15" customHeight="1">
      <c r="A79" s="115"/>
      <c r="B79" s="13" t="s">
        <v>92</v>
      </c>
      <c r="C79" s="15" t="s">
        <v>6</v>
      </c>
      <c r="D79" s="85">
        <v>20</v>
      </c>
      <c r="E79" s="16">
        <v>164.65</v>
      </c>
      <c r="F79" s="16">
        <v>3293</v>
      </c>
    </row>
    <row r="80" spans="1:6" ht="15" customHeight="1">
      <c r="A80" s="114"/>
      <c r="B80" s="13" t="s">
        <v>93</v>
      </c>
      <c r="C80" s="15" t="s">
        <v>6</v>
      </c>
      <c r="D80" s="85">
        <v>2</v>
      </c>
      <c r="E80" s="16">
        <v>255.67</v>
      </c>
      <c r="F80" s="16">
        <v>511.34</v>
      </c>
    </row>
    <row r="81" spans="1:6">
      <c r="A81" s="19"/>
      <c r="B81" s="19"/>
      <c r="C81" s="20"/>
      <c r="D81" s="88"/>
      <c r="E81" s="21"/>
      <c r="F81" s="87">
        <f>SUM(F74:F80)</f>
        <v>18920.600000000002</v>
      </c>
    </row>
    <row r="82" spans="1:6">
      <c r="A82" s="113" t="s">
        <v>37</v>
      </c>
      <c r="B82" s="13" t="s">
        <v>91</v>
      </c>
      <c r="C82" s="15" t="s">
        <v>6</v>
      </c>
      <c r="D82" s="85">
        <v>1</v>
      </c>
      <c r="E82" s="16">
        <v>500</v>
      </c>
      <c r="F82" s="16">
        <v>500</v>
      </c>
    </row>
    <row r="83" spans="1:6">
      <c r="A83" s="115"/>
      <c r="B83" s="13" t="s">
        <v>90</v>
      </c>
      <c r="C83" s="15" t="s">
        <v>6</v>
      </c>
      <c r="D83" s="85">
        <v>1</v>
      </c>
      <c r="E83" s="16">
        <v>188.04</v>
      </c>
      <c r="F83" s="16">
        <v>188.04</v>
      </c>
    </row>
    <row r="84" spans="1:6">
      <c r="A84" s="115"/>
      <c r="B84" s="13" t="s">
        <v>49</v>
      </c>
      <c r="C84" s="15" t="s">
        <v>6</v>
      </c>
      <c r="D84" s="85">
        <v>1</v>
      </c>
      <c r="E84" s="16">
        <v>14177.59</v>
      </c>
      <c r="F84" s="16">
        <v>14177.59</v>
      </c>
    </row>
    <row r="85" spans="1:6">
      <c r="A85" s="115"/>
      <c r="B85" s="13" t="s">
        <v>88</v>
      </c>
      <c r="C85" s="15" t="s">
        <v>6</v>
      </c>
      <c r="D85" s="85">
        <v>1</v>
      </c>
      <c r="E85" s="16">
        <v>166.75</v>
      </c>
      <c r="F85" s="16">
        <v>166.75</v>
      </c>
    </row>
    <row r="86" spans="1:6">
      <c r="A86" s="115"/>
      <c r="B86" s="13" t="s">
        <v>89</v>
      </c>
      <c r="C86" s="15" t="s">
        <v>6</v>
      </c>
      <c r="D86" s="85">
        <v>1</v>
      </c>
      <c r="E86" s="16">
        <v>83.88</v>
      </c>
      <c r="F86" s="16">
        <v>83.88</v>
      </c>
    </row>
    <row r="87" spans="1:6">
      <c r="A87" s="115"/>
      <c r="B87" s="13" t="s">
        <v>92</v>
      </c>
      <c r="C87" s="15" t="s">
        <v>6</v>
      </c>
      <c r="D87" s="85">
        <v>20</v>
      </c>
      <c r="E87" s="16">
        <v>164.65</v>
      </c>
      <c r="F87" s="16">
        <v>3293</v>
      </c>
    </row>
    <row r="88" spans="1:6">
      <c r="A88" s="114"/>
      <c r="B88" s="13" t="s">
        <v>93</v>
      </c>
      <c r="C88" s="15" t="s">
        <v>6</v>
      </c>
      <c r="D88" s="85">
        <v>1</v>
      </c>
      <c r="E88" s="16">
        <v>255.67</v>
      </c>
      <c r="F88" s="16">
        <v>255.67</v>
      </c>
    </row>
    <row r="89" spans="1:6">
      <c r="A89" s="19"/>
      <c r="B89" s="19"/>
      <c r="C89" s="20"/>
      <c r="D89" s="88"/>
      <c r="E89" s="21"/>
      <c r="F89" s="21">
        <f>SUM(F82:F88)</f>
        <v>18664.93</v>
      </c>
    </row>
    <row r="90" spans="1:6" ht="15" customHeight="1">
      <c r="A90" s="113" t="s">
        <v>38</v>
      </c>
      <c r="B90" s="17" t="s">
        <v>13</v>
      </c>
      <c r="C90" s="15" t="s">
        <v>6</v>
      </c>
      <c r="D90" s="85">
        <v>1</v>
      </c>
      <c r="E90" s="16">
        <v>15000</v>
      </c>
      <c r="F90" s="16">
        <v>15000</v>
      </c>
    </row>
    <row r="91" spans="1:6" ht="15" customHeight="1">
      <c r="A91" s="115"/>
      <c r="B91" s="13" t="s">
        <v>91</v>
      </c>
      <c r="C91" s="15" t="s">
        <v>6</v>
      </c>
      <c r="D91" s="85">
        <v>1</v>
      </c>
      <c r="E91" s="16">
        <v>500</v>
      </c>
      <c r="F91" s="16">
        <v>500</v>
      </c>
    </row>
    <row r="92" spans="1:6" ht="15" customHeight="1">
      <c r="A92" s="115"/>
      <c r="B92" s="13" t="s">
        <v>90</v>
      </c>
      <c r="C92" s="15" t="s">
        <v>6</v>
      </c>
      <c r="D92" s="85">
        <v>1</v>
      </c>
      <c r="E92" s="16">
        <v>188.04</v>
      </c>
      <c r="F92" s="16">
        <v>188.04</v>
      </c>
    </row>
    <row r="93" spans="1:6" ht="15" customHeight="1">
      <c r="A93" s="115"/>
      <c r="B93" s="13" t="s">
        <v>49</v>
      </c>
      <c r="C93" s="15" t="s">
        <v>6</v>
      </c>
      <c r="D93" s="85">
        <v>1</v>
      </c>
      <c r="E93" s="16">
        <v>14177.59</v>
      </c>
      <c r="F93" s="16">
        <v>14177.59</v>
      </c>
    </row>
    <row r="94" spans="1:6" ht="15" customHeight="1">
      <c r="A94" s="115"/>
      <c r="B94" s="13" t="s">
        <v>88</v>
      </c>
      <c r="C94" s="15" t="s">
        <v>6</v>
      </c>
      <c r="D94" s="85">
        <v>1</v>
      </c>
      <c r="E94" s="16">
        <v>166.75</v>
      </c>
      <c r="F94" s="16">
        <v>166.75</v>
      </c>
    </row>
    <row r="95" spans="1:6" ht="15" customHeight="1">
      <c r="A95" s="115"/>
      <c r="B95" s="13" t="s">
        <v>89</v>
      </c>
      <c r="C95" s="15" t="s">
        <v>6</v>
      </c>
      <c r="D95" s="85">
        <v>1</v>
      </c>
      <c r="E95" s="16">
        <v>83.88</v>
      </c>
      <c r="F95" s="16">
        <v>83.88</v>
      </c>
    </row>
    <row r="96" spans="1:6" ht="15" customHeight="1">
      <c r="A96" s="115"/>
      <c r="B96" s="13" t="s">
        <v>92</v>
      </c>
      <c r="C96" s="15" t="s">
        <v>6</v>
      </c>
      <c r="D96" s="85">
        <v>20</v>
      </c>
      <c r="E96" s="16">
        <v>164.65</v>
      </c>
      <c r="F96" s="16">
        <v>3293</v>
      </c>
    </row>
    <row r="97" spans="1:6" ht="15" customHeight="1">
      <c r="A97" s="114"/>
      <c r="B97" s="13" t="s">
        <v>93</v>
      </c>
      <c r="C97" s="15" t="s">
        <v>6</v>
      </c>
      <c r="D97" s="85">
        <v>2</v>
      </c>
      <c r="E97" s="16">
        <v>255.67</v>
      </c>
      <c r="F97" s="16">
        <v>511.34</v>
      </c>
    </row>
    <row r="98" spans="1:6" ht="15" customHeight="1">
      <c r="A98" s="19"/>
      <c r="B98" s="19"/>
      <c r="C98" s="20"/>
      <c r="D98" s="21"/>
      <c r="E98" s="21"/>
      <c r="F98" s="21">
        <f>SUM(F90:F97)</f>
        <v>33920.6</v>
      </c>
    </row>
    <row r="99" spans="1:6" s="25" customFormat="1" ht="15" customHeight="1">
      <c r="A99" s="113" t="s">
        <v>58</v>
      </c>
      <c r="B99" s="13" t="s">
        <v>90</v>
      </c>
      <c r="C99" s="15" t="s">
        <v>6</v>
      </c>
      <c r="D99" s="85">
        <v>1</v>
      </c>
      <c r="E99" s="16">
        <v>188.04</v>
      </c>
      <c r="F99" s="16">
        <v>188.04</v>
      </c>
    </row>
    <row r="100" spans="1:6" s="25" customFormat="1" ht="15" customHeight="1">
      <c r="A100" s="115"/>
      <c r="B100" s="13" t="s">
        <v>49</v>
      </c>
      <c r="C100" s="15" t="s">
        <v>6</v>
      </c>
      <c r="D100" s="85">
        <v>1</v>
      </c>
      <c r="E100" s="16">
        <v>14177.59</v>
      </c>
      <c r="F100" s="16">
        <v>14177.59</v>
      </c>
    </row>
    <row r="101" spans="1:6" s="25" customFormat="1" ht="15" customHeight="1">
      <c r="A101" s="115"/>
      <c r="B101" s="13" t="s">
        <v>88</v>
      </c>
      <c r="C101" s="15" t="s">
        <v>6</v>
      </c>
      <c r="D101" s="85">
        <v>1</v>
      </c>
      <c r="E101" s="16">
        <v>166.75</v>
      </c>
      <c r="F101" s="16">
        <v>166.75</v>
      </c>
    </row>
    <row r="102" spans="1:6" s="25" customFormat="1" ht="15" customHeight="1">
      <c r="A102" s="114"/>
      <c r="B102" s="13" t="s">
        <v>89</v>
      </c>
      <c r="C102" s="15" t="s">
        <v>6</v>
      </c>
      <c r="D102" s="85">
        <v>1</v>
      </c>
      <c r="E102" s="16">
        <v>83.88</v>
      </c>
      <c r="F102" s="16">
        <v>83.88</v>
      </c>
    </row>
    <row r="103" spans="1:6" ht="15" customHeight="1">
      <c r="A103" s="19"/>
      <c r="B103" s="19"/>
      <c r="C103" s="20"/>
      <c r="D103" s="21"/>
      <c r="E103" s="21"/>
      <c r="F103" s="21">
        <f>SUM(F99:F102)</f>
        <v>14616.26</v>
      </c>
    </row>
    <row r="104" spans="1:6" s="25" customFormat="1" ht="15" customHeight="1">
      <c r="A104" s="113" t="s">
        <v>24</v>
      </c>
      <c r="B104" s="13" t="s">
        <v>90</v>
      </c>
      <c r="C104" s="15" t="s">
        <v>6</v>
      </c>
      <c r="D104" s="85">
        <v>1</v>
      </c>
      <c r="E104" s="16">
        <v>188.04</v>
      </c>
      <c r="F104" s="16">
        <v>188.04</v>
      </c>
    </row>
    <row r="105" spans="1:6" s="25" customFormat="1" ht="15" customHeight="1">
      <c r="A105" s="115"/>
      <c r="B105" s="13" t="s">
        <v>49</v>
      </c>
      <c r="C105" s="15" t="s">
        <v>6</v>
      </c>
      <c r="D105" s="85">
        <v>1</v>
      </c>
      <c r="E105" s="16">
        <v>14177.59</v>
      </c>
      <c r="F105" s="16">
        <v>14177.59</v>
      </c>
    </row>
    <row r="106" spans="1:6" s="25" customFormat="1" ht="15" customHeight="1">
      <c r="A106" s="115"/>
      <c r="B106" s="13" t="s">
        <v>88</v>
      </c>
      <c r="C106" s="15" t="s">
        <v>6</v>
      </c>
      <c r="D106" s="85">
        <v>1</v>
      </c>
      <c r="E106" s="16">
        <v>166.75</v>
      </c>
      <c r="F106" s="16">
        <v>166.75</v>
      </c>
    </row>
    <row r="107" spans="1:6" s="25" customFormat="1" ht="15" customHeight="1">
      <c r="A107" s="115"/>
      <c r="B107" s="13" t="s">
        <v>89</v>
      </c>
      <c r="C107" s="15" t="s">
        <v>6</v>
      </c>
      <c r="D107" s="85">
        <v>1</v>
      </c>
      <c r="E107" s="16">
        <v>83.88</v>
      </c>
      <c r="F107" s="16">
        <v>83.88</v>
      </c>
    </row>
    <row r="108" spans="1:6" s="25" customFormat="1" ht="15" customHeight="1">
      <c r="A108" s="115"/>
      <c r="B108" s="13" t="s">
        <v>92</v>
      </c>
      <c r="C108" s="15" t="s">
        <v>6</v>
      </c>
      <c r="D108" s="85">
        <v>20</v>
      </c>
      <c r="E108" s="16">
        <v>164.65</v>
      </c>
      <c r="F108" s="16">
        <v>3293</v>
      </c>
    </row>
    <row r="109" spans="1:6" s="25" customFormat="1" ht="15" customHeight="1">
      <c r="A109" s="114"/>
      <c r="B109" s="13" t="s">
        <v>93</v>
      </c>
      <c r="C109" s="15" t="s">
        <v>6</v>
      </c>
      <c r="D109" s="85">
        <v>2</v>
      </c>
      <c r="E109" s="16">
        <v>255.67</v>
      </c>
      <c r="F109" s="16">
        <v>511.34</v>
      </c>
    </row>
    <row r="110" spans="1:6" ht="15" customHeight="1">
      <c r="A110" s="19"/>
      <c r="B110" s="19"/>
      <c r="C110" s="20"/>
      <c r="D110" s="21"/>
      <c r="E110" s="21"/>
      <c r="F110" s="21">
        <f>SUM(F104:F109)</f>
        <v>18420.600000000002</v>
      </c>
    </row>
    <row r="111" spans="1:6">
      <c r="A111" s="93" t="s">
        <v>39</v>
      </c>
      <c r="B111" s="13" t="s">
        <v>91</v>
      </c>
      <c r="C111" s="15" t="s">
        <v>6</v>
      </c>
      <c r="D111" s="85">
        <v>1</v>
      </c>
      <c r="E111" s="16">
        <v>500</v>
      </c>
      <c r="F111" s="16">
        <v>500</v>
      </c>
    </row>
    <row r="112" spans="1:6">
      <c r="A112" s="123"/>
      <c r="B112" s="13" t="s">
        <v>90</v>
      </c>
      <c r="C112" s="15" t="s">
        <v>6</v>
      </c>
      <c r="D112" s="85">
        <v>1</v>
      </c>
      <c r="E112" s="16">
        <v>188.04</v>
      </c>
      <c r="F112" s="16">
        <v>188.04</v>
      </c>
    </row>
    <row r="113" spans="1:6">
      <c r="A113" s="123"/>
      <c r="B113" s="13" t="s">
        <v>49</v>
      </c>
      <c r="C113" s="15" t="s">
        <v>6</v>
      </c>
      <c r="D113" s="85">
        <v>1</v>
      </c>
      <c r="E113" s="16">
        <v>14177.59</v>
      </c>
      <c r="F113" s="16">
        <v>14177.59</v>
      </c>
    </row>
    <row r="114" spans="1:6">
      <c r="A114" s="123"/>
      <c r="B114" s="13" t="s">
        <v>88</v>
      </c>
      <c r="C114" s="15" t="s">
        <v>6</v>
      </c>
      <c r="D114" s="85">
        <v>1</v>
      </c>
      <c r="E114" s="16">
        <v>166.75</v>
      </c>
      <c r="F114" s="16">
        <v>166.75</v>
      </c>
    </row>
    <row r="115" spans="1:6">
      <c r="A115" s="123"/>
      <c r="B115" s="13" t="s">
        <v>89</v>
      </c>
      <c r="C115" s="15" t="s">
        <v>6</v>
      </c>
      <c r="D115" s="85">
        <v>1</v>
      </c>
      <c r="E115" s="16">
        <v>83.88</v>
      </c>
      <c r="F115" s="16">
        <v>83.88</v>
      </c>
    </row>
    <row r="116" spans="1:6">
      <c r="A116" s="123"/>
      <c r="B116" s="13" t="s">
        <v>92</v>
      </c>
      <c r="C116" s="15" t="s">
        <v>6</v>
      </c>
      <c r="D116" s="85">
        <v>20</v>
      </c>
      <c r="E116" s="16">
        <v>164.65</v>
      </c>
      <c r="F116" s="16">
        <v>3293</v>
      </c>
    </row>
    <row r="117" spans="1:6">
      <c r="A117" s="94"/>
      <c r="B117" s="13" t="s">
        <v>93</v>
      </c>
      <c r="C117" s="15" t="s">
        <v>6</v>
      </c>
      <c r="D117" s="85">
        <v>3</v>
      </c>
      <c r="E117" s="16">
        <v>255.67</v>
      </c>
      <c r="F117" s="16">
        <v>767.01</v>
      </c>
    </row>
    <row r="118" spans="1:6">
      <c r="A118" s="19"/>
      <c r="B118" s="19"/>
      <c r="C118" s="20"/>
      <c r="D118" s="21"/>
      <c r="E118" s="21"/>
      <c r="F118" s="87">
        <f>SUM(F111:F117)</f>
        <v>19176.27</v>
      </c>
    </row>
    <row r="119" spans="1:6">
      <c r="A119" s="113" t="s">
        <v>25</v>
      </c>
      <c r="B119" s="13" t="s">
        <v>91</v>
      </c>
      <c r="C119" s="15" t="s">
        <v>6</v>
      </c>
      <c r="D119" s="85">
        <v>1</v>
      </c>
      <c r="E119" s="16">
        <v>500</v>
      </c>
      <c r="F119" s="16">
        <v>500</v>
      </c>
    </row>
    <row r="120" spans="1:6">
      <c r="A120" s="115"/>
      <c r="B120" s="13" t="s">
        <v>90</v>
      </c>
      <c r="C120" s="15" t="s">
        <v>6</v>
      </c>
      <c r="D120" s="85">
        <v>1</v>
      </c>
      <c r="E120" s="16">
        <v>188.04</v>
      </c>
      <c r="F120" s="16">
        <v>188.04</v>
      </c>
    </row>
    <row r="121" spans="1:6">
      <c r="A121" s="115"/>
      <c r="B121" s="13" t="s">
        <v>49</v>
      </c>
      <c r="C121" s="15" t="s">
        <v>6</v>
      </c>
      <c r="D121" s="85">
        <v>1</v>
      </c>
      <c r="E121" s="16">
        <v>14177.59</v>
      </c>
      <c r="F121" s="16">
        <v>14177.59</v>
      </c>
    </row>
    <row r="122" spans="1:6">
      <c r="A122" s="115"/>
      <c r="B122" s="13" t="s">
        <v>88</v>
      </c>
      <c r="C122" s="15" t="s">
        <v>6</v>
      </c>
      <c r="D122" s="85">
        <v>1</v>
      </c>
      <c r="E122" s="16">
        <v>166.75</v>
      </c>
      <c r="F122" s="16">
        <v>166.75</v>
      </c>
    </row>
    <row r="123" spans="1:6">
      <c r="A123" s="115"/>
      <c r="B123" s="13" t="s">
        <v>89</v>
      </c>
      <c r="C123" s="15" t="s">
        <v>6</v>
      </c>
      <c r="D123" s="85">
        <v>1</v>
      </c>
      <c r="E123" s="16">
        <v>83.88</v>
      </c>
      <c r="F123" s="16">
        <v>83.88</v>
      </c>
    </row>
    <row r="124" spans="1:6">
      <c r="A124" s="115"/>
      <c r="B124" s="13" t="s">
        <v>92</v>
      </c>
      <c r="C124" s="15" t="s">
        <v>6</v>
      </c>
      <c r="D124" s="85">
        <v>20</v>
      </c>
      <c r="E124" s="16">
        <v>164.65</v>
      </c>
      <c r="F124" s="16">
        <v>3293</v>
      </c>
    </row>
    <row r="125" spans="1:6">
      <c r="A125" s="114"/>
      <c r="B125" s="13" t="s">
        <v>93</v>
      </c>
      <c r="C125" s="15" t="s">
        <v>6</v>
      </c>
      <c r="D125" s="85">
        <v>1</v>
      </c>
      <c r="E125" s="16">
        <v>255.67</v>
      </c>
      <c r="F125" s="16">
        <v>255.67</v>
      </c>
    </row>
    <row r="126" spans="1:6">
      <c r="A126" s="19"/>
      <c r="B126" s="19"/>
      <c r="C126" s="20"/>
      <c r="D126" s="21"/>
      <c r="E126" s="21">
        <f>SUM(E119:E119)</f>
        <v>500</v>
      </c>
      <c r="F126" s="21">
        <f>SUM(F119:F125)</f>
        <v>18664.93</v>
      </c>
    </row>
    <row r="127" spans="1:6">
      <c r="A127" s="93" t="s">
        <v>18</v>
      </c>
      <c r="B127" s="13" t="s">
        <v>92</v>
      </c>
      <c r="C127" s="15" t="s">
        <v>6</v>
      </c>
      <c r="D127" s="85">
        <v>20</v>
      </c>
      <c r="E127" s="16">
        <v>164.65</v>
      </c>
      <c r="F127" s="16">
        <v>3293</v>
      </c>
    </row>
    <row r="128" spans="1:6">
      <c r="A128" s="94"/>
      <c r="B128" s="13" t="s">
        <v>93</v>
      </c>
      <c r="C128" s="15" t="s">
        <v>6</v>
      </c>
      <c r="D128" s="85">
        <v>1</v>
      </c>
      <c r="E128" s="16">
        <v>255.67</v>
      </c>
      <c r="F128" s="16">
        <v>255.67</v>
      </c>
    </row>
    <row r="129" spans="1:6">
      <c r="A129" s="19"/>
      <c r="B129" s="19"/>
      <c r="C129" s="20"/>
      <c r="D129" s="21"/>
      <c r="E129" s="21"/>
      <c r="F129" s="87">
        <f>SUM(F127:F128)</f>
        <v>3548.67</v>
      </c>
    </row>
    <row r="130" spans="1:6" ht="15" customHeight="1">
      <c r="A130" s="113" t="s">
        <v>59</v>
      </c>
      <c r="B130" s="13" t="s">
        <v>91</v>
      </c>
      <c r="C130" s="15" t="s">
        <v>6</v>
      </c>
      <c r="D130" s="85">
        <v>1</v>
      </c>
      <c r="E130" s="16">
        <v>500</v>
      </c>
      <c r="F130" s="16">
        <v>500</v>
      </c>
    </row>
    <row r="131" spans="1:6" ht="15" customHeight="1">
      <c r="A131" s="115"/>
      <c r="B131" s="13" t="s">
        <v>90</v>
      </c>
      <c r="C131" s="15" t="s">
        <v>6</v>
      </c>
      <c r="D131" s="85">
        <v>1</v>
      </c>
      <c r="E131" s="16">
        <v>188.04</v>
      </c>
      <c r="F131" s="16">
        <v>188.04</v>
      </c>
    </row>
    <row r="132" spans="1:6" ht="15" customHeight="1">
      <c r="A132" s="115"/>
      <c r="B132" s="13" t="s">
        <v>49</v>
      </c>
      <c r="C132" s="15" t="s">
        <v>6</v>
      </c>
      <c r="D132" s="85">
        <v>1</v>
      </c>
      <c r="E132" s="16">
        <v>14177.59</v>
      </c>
      <c r="F132" s="16">
        <v>14177.59</v>
      </c>
    </row>
    <row r="133" spans="1:6" ht="15" customHeight="1">
      <c r="A133" s="115"/>
      <c r="B133" s="13" t="s">
        <v>88</v>
      </c>
      <c r="C133" s="15" t="s">
        <v>6</v>
      </c>
      <c r="D133" s="85">
        <v>1</v>
      </c>
      <c r="E133" s="16">
        <v>166.75</v>
      </c>
      <c r="F133" s="16">
        <v>166.75</v>
      </c>
    </row>
    <row r="134" spans="1:6" ht="15" customHeight="1">
      <c r="A134" s="115"/>
      <c r="B134" s="13" t="s">
        <v>89</v>
      </c>
      <c r="C134" s="15" t="s">
        <v>6</v>
      </c>
      <c r="D134" s="85">
        <v>1</v>
      </c>
      <c r="E134" s="16">
        <v>83.88</v>
      </c>
      <c r="F134" s="16">
        <v>83.88</v>
      </c>
    </row>
    <row r="135" spans="1:6" ht="15" customHeight="1">
      <c r="A135" s="115"/>
      <c r="B135" s="13" t="s">
        <v>92</v>
      </c>
      <c r="C135" s="15" t="s">
        <v>6</v>
      </c>
      <c r="D135" s="85">
        <v>20</v>
      </c>
      <c r="E135" s="16">
        <v>164.65</v>
      </c>
      <c r="F135" s="16">
        <v>3293</v>
      </c>
    </row>
    <row r="136" spans="1:6" ht="15" customHeight="1">
      <c r="A136" s="114"/>
      <c r="B136" s="13" t="s">
        <v>93</v>
      </c>
      <c r="C136" s="15" t="s">
        <v>6</v>
      </c>
      <c r="D136" s="85">
        <v>1</v>
      </c>
      <c r="E136" s="16">
        <v>255.67</v>
      </c>
      <c r="F136" s="16">
        <v>255.67</v>
      </c>
    </row>
    <row r="137" spans="1:6" ht="15" customHeight="1">
      <c r="A137" s="19"/>
      <c r="B137" s="19"/>
      <c r="C137" s="20"/>
      <c r="D137" s="21"/>
      <c r="E137" s="21"/>
      <c r="F137" s="87">
        <f>SUM(F130:F136)</f>
        <v>18664.93</v>
      </c>
    </row>
    <row r="138" spans="1:6" ht="15" customHeight="1">
      <c r="A138" s="113" t="s">
        <v>40</v>
      </c>
      <c r="B138" s="13" t="s">
        <v>91</v>
      </c>
      <c r="C138" s="15" t="s">
        <v>6</v>
      </c>
      <c r="D138" s="85">
        <v>1</v>
      </c>
      <c r="E138" s="16">
        <v>500</v>
      </c>
      <c r="F138" s="16">
        <v>500</v>
      </c>
    </row>
    <row r="139" spans="1:6" ht="15" customHeight="1">
      <c r="A139" s="115"/>
      <c r="B139" s="13" t="s">
        <v>90</v>
      </c>
      <c r="C139" s="15" t="s">
        <v>6</v>
      </c>
      <c r="D139" s="85">
        <v>1</v>
      </c>
      <c r="E139" s="16">
        <v>188.04</v>
      </c>
      <c r="F139" s="16">
        <v>188.04</v>
      </c>
    </row>
    <row r="140" spans="1:6" ht="15" customHeight="1">
      <c r="A140" s="115"/>
      <c r="B140" s="13" t="s">
        <v>49</v>
      </c>
      <c r="C140" s="15" t="s">
        <v>6</v>
      </c>
      <c r="D140" s="85">
        <v>1</v>
      </c>
      <c r="E140" s="16">
        <v>14177.59</v>
      </c>
      <c r="F140" s="16">
        <v>14177.59</v>
      </c>
    </row>
    <row r="141" spans="1:6" ht="15" customHeight="1">
      <c r="A141" s="115"/>
      <c r="B141" s="13" t="s">
        <v>88</v>
      </c>
      <c r="C141" s="15" t="s">
        <v>6</v>
      </c>
      <c r="D141" s="85">
        <v>1</v>
      </c>
      <c r="E141" s="16">
        <v>166.75</v>
      </c>
      <c r="F141" s="16">
        <v>166.75</v>
      </c>
    </row>
    <row r="142" spans="1:6" ht="15" customHeight="1">
      <c r="A142" s="115"/>
      <c r="B142" s="13" t="s">
        <v>89</v>
      </c>
      <c r="C142" s="15" t="s">
        <v>6</v>
      </c>
      <c r="D142" s="85">
        <v>1</v>
      </c>
      <c r="E142" s="16">
        <v>83.88</v>
      </c>
      <c r="F142" s="16">
        <v>83.88</v>
      </c>
    </row>
    <row r="143" spans="1:6" ht="15" customHeight="1">
      <c r="A143" s="115"/>
      <c r="B143" s="13" t="s">
        <v>92</v>
      </c>
      <c r="C143" s="15" t="s">
        <v>6</v>
      </c>
      <c r="D143" s="85">
        <v>20</v>
      </c>
      <c r="E143" s="16">
        <v>164.65</v>
      </c>
      <c r="F143" s="16">
        <v>3293</v>
      </c>
    </row>
    <row r="144" spans="1:6" ht="15" customHeight="1">
      <c r="A144" s="114"/>
      <c r="B144" s="13" t="s">
        <v>93</v>
      </c>
      <c r="C144" s="15" t="s">
        <v>6</v>
      </c>
      <c r="D144" s="85">
        <v>2</v>
      </c>
      <c r="E144" s="16">
        <v>255.67</v>
      </c>
      <c r="F144" s="16">
        <v>511.34</v>
      </c>
    </row>
    <row r="145" spans="1:6">
      <c r="A145" s="19"/>
      <c r="B145" s="19"/>
      <c r="C145" s="20"/>
      <c r="D145" s="88"/>
      <c r="E145" s="21"/>
      <c r="F145" s="87">
        <f>SUM(F138:F144)</f>
        <v>18920.600000000002</v>
      </c>
    </row>
    <row r="146" spans="1:6">
      <c r="A146" s="113" t="s">
        <v>41</v>
      </c>
      <c r="B146" s="13" t="s">
        <v>91</v>
      </c>
      <c r="C146" s="15" t="s">
        <v>6</v>
      </c>
      <c r="D146" s="85">
        <v>1</v>
      </c>
      <c r="E146" s="16">
        <v>500</v>
      </c>
      <c r="F146" s="16">
        <v>500</v>
      </c>
    </row>
    <row r="147" spans="1:6">
      <c r="A147" s="115"/>
      <c r="B147" s="13" t="s">
        <v>90</v>
      </c>
      <c r="C147" s="15" t="s">
        <v>6</v>
      </c>
      <c r="D147" s="85">
        <v>1</v>
      </c>
      <c r="E147" s="16">
        <v>188.04</v>
      </c>
      <c r="F147" s="16">
        <v>188.04</v>
      </c>
    </row>
    <row r="148" spans="1:6">
      <c r="A148" s="115"/>
      <c r="B148" s="13" t="s">
        <v>49</v>
      </c>
      <c r="C148" s="15" t="s">
        <v>6</v>
      </c>
      <c r="D148" s="85">
        <v>1</v>
      </c>
      <c r="E148" s="16">
        <v>14177.59</v>
      </c>
      <c r="F148" s="16">
        <v>14177.59</v>
      </c>
    </row>
    <row r="149" spans="1:6">
      <c r="A149" s="115"/>
      <c r="B149" s="13" t="s">
        <v>88</v>
      </c>
      <c r="C149" s="15" t="s">
        <v>6</v>
      </c>
      <c r="D149" s="85">
        <v>1</v>
      </c>
      <c r="E149" s="16">
        <v>166.75</v>
      </c>
      <c r="F149" s="16">
        <v>166.75</v>
      </c>
    </row>
    <row r="150" spans="1:6">
      <c r="A150" s="115"/>
      <c r="B150" s="13" t="s">
        <v>89</v>
      </c>
      <c r="C150" s="15" t="s">
        <v>6</v>
      </c>
      <c r="D150" s="85">
        <v>1</v>
      </c>
      <c r="E150" s="16">
        <v>83.88</v>
      </c>
      <c r="F150" s="16">
        <v>83.88</v>
      </c>
    </row>
    <row r="151" spans="1:6">
      <c r="A151" s="115"/>
      <c r="B151" s="13" t="s">
        <v>92</v>
      </c>
      <c r="C151" s="15" t="s">
        <v>6</v>
      </c>
      <c r="D151" s="85">
        <v>20</v>
      </c>
      <c r="E151" s="16">
        <v>164.65</v>
      </c>
      <c r="F151" s="16">
        <v>3293</v>
      </c>
    </row>
    <row r="152" spans="1:6" ht="15" customHeight="1">
      <c r="A152" s="114"/>
      <c r="B152" s="13" t="s">
        <v>93</v>
      </c>
      <c r="C152" s="15" t="s">
        <v>6</v>
      </c>
      <c r="D152" s="85">
        <v>1</v>
      </c>
      <c r="E152" s="16">
        <v>255.67</v>
      </c>
      <c r="F152" s="16">
        <v>255.67</v>
      </c>
    </row>
    <row r="153" spans="1:6" ht="15" customHeight="1">
      <c r="A153" s="19"/>
      <c r="B153" s="19"/>
      <c r="C153" s="20"/>
      <c r="D153" s="21"/>
      <c r="E153" s="21"/>
      <c r="F153" s="87">
        <f>SUM(F146:F152)</f>
        <v>18664.93</v>
      </c>
    </row>
    <row r="154" spans="1:6">
      <c r="A154" s="93" t="s">
        <v>48</v>
      </c>
      <c r="B154" s="13" t="s">
        <v>91</v>
      </c>
      <c r="C154" s="15" t="s">
        <v>6</v>
      </c>
      <c r="D154" s="85">
        <v>1</v>
      </c>
      <c r="E154" s="16">
        <v>500</v>
      </c>
      <c r="F154" s="16">
        <v>500</v>
      </c>
    </row>
    <row r="155" spans="1:6">
      <c r="A155" s="123"/>
      <c r="B155" s="13" t="s">
        <v>90</v>
      </c>
      <c r="C155" s="15" t="s">
        <v>6</v>
      </c>
      <c r="D155" s="85">
        <v>1</v>
      </c>
      <c r="E155" s="16">
        <v>188.04</v>
      </c>
      <c r="F155" s="16">
        <v>188.04</v>
      </c>
    </row>
    <row r="156" spans="1:6">
      <c r="A156" s="123"/>
      <c r="B156" s="13" t="s">
        <v>49</v>
      </c>
      <c r="C156" s="15" t="s">
        <v>6</v>
      </c>
      <c r="D156" s="85">
        <v>1</v>
      </c>
      <c r="E156" s="16">
        <v>14177.59</v>
      </c>
      <c r="F156" s="16">
        <v>14177.59</v>
      </c>
    </row>
    <row r="157" spans="1:6">
      <c r="A157" s="123"/>
      <c r="B157" s="13" t="s">
        <v>88</v>
      </c>
      <c r="C157" s="15" t="s">
        <v>6</v>
      </c>
      <c r="D157" s="85">
        <v>1</v>
      </c>
      <c r="E157" s="16">
        <v>166.75</v>
      </c>
      <c r="F157" s="16">
        <v>166.75</v>
      </c>
    </row>
    <row r="158" spans="1:6">
      <c r="A158" s="123"/>
      <c r="B158" s="13" t="s">
        <v>89</v>
      </c>
      <c r="C158" s="15" t="s">
        <v>6</v>
      </c>
      <c r="D158" s="85">
        <v>1</v>
      </c>
      <c r="E158" s="16">
        <v>83.88</v>
      </c>
      <c r="F158" s="16">
        <v>83.88</v>
      </c>
    </row>
    <row r="159" spans="1:6">
      <c r="A159" s="123"/>
      <c r="B159" s="13" t="s">
        <v>92</v>
      </c>
      <c r="C159" s="15" t="s">
        <v>6</v>
      </c>
      <c r="D159" s="85">
        <v>20</v>
      </c>
      <c r="E159" s="16">
        <v>164.65</v>
      </c>
      <c r="F159" s="16">
        <v>3293</v>
      </c>
    </row>
    <row r="160" spans="1:6">
      <c r="A160" s="94"/>
      <c r="B160" s="13" t="s">
        <v>93</v>
      </c>
      <c r="C160" s="15" t="s">
        <v>6</v>
      </c>
      <c r="D160" s="85">
        <v>1</v>
      </c>
      <c r="E160" s="16">
        <v>255.67</v>
      </c>
      <c r="F160" s="16">
        <v>255.67</v>
      </c>
    </row>
    <row r="161" spans="1:6">
      <c r="A161" s="19"/>
      <c r="B161" s="19"/>
      <c r="C161" s="20"/>
      <c r="D161" s="21"/>
      <c r="E161" s="21"/>
      <c r="F161" s="21">
        <f>SUM(F154:F160)</f>
        <v>18664.93</v>
      </c>
    </row>
    <row r="162" spans="1:6" s="25" customFormat="1">
      <c r="A162" s="22" t="s">
        <v>60</v>
      </c>
      <c r="B162" s="13" t="s">
        <v>91</v>
      </c>
      <c r="C162" s="15" t="s">
        <v>6</v>
      </c>
      <c r="D162" s="85">
        <v>1</v>
      </c>
      <c r="E162" s="16">
        <v>500</v>
      </c>
      <c r="F162" s="16">
        <v>500</v>
      </c>
    </row>
    <row r="163" spans="1:6">
      <c r="A163" s="19"/>
      <c r="B163" s="19"/>
      <c r="C163" s="20"/>
      <c r="D163" s="21"/>
      <c r="E163" s="21"/>
      <c r="F163" s="21">
        <f>SUM(F162:F162)</f>
        <v>500</v>
      </c>
    </row>
    <row r="164" spans="1:6">
      <c r="A164" s="113" t="s">
        <v>42</v>
      </c>
      <c r="B164" s="13" t="s">
        <v>91</v>
      </c>
      <c r="C164" s="15" t="s">
        <v>6</v>
      </c>
      <c r="D164" s="85">
        <v>1</v>
      </c>
      <c r="E164" s="16">
        <v>500</v>
      </c>
      <c r="F164" s="16">
        <v>500</v>
      </c>
    </row>
    <row r="165" spans="1:6">
      <c r="A165" s="115"/>
      <c r="B165" s="13" t="s">
        <v>90</v>
      </c>
      <c r="C165" s="15" t="s">
        <v>6</v>
      </c>
      <c r="D165" s="85">
        <v>1</v>
      </c>
      <c r="E165" s="16">
        <v>188.04</v>
      </c>
      <c r="F165" s="16">
        <v>188.04</v>
      </c>
    </row>
    <row r="166" spans="1:6">
      <c r="A166" s="115"/>
      <c r="B166" s="13" t="s">
        <v>49</v>
      </c>
      <c r="C166" s="15" t="s">
        <v>6</v>
      </c>
      <c r="D166" s="85">
        <v>1</v>
      </c>
      <c r="E166" s="16">
        <v>14177.59</v>
      </c>
      <c r="F166" s="16">
        <v>14177.59</v>
      </c>
    </row>
    <row r="167" spans="1:6">
      <c r="A167" s="115"/>
      <c r="B167" s="13" t="s">
        <v>88</v>
      </c>
      <c r="C167" s="15" t="s">
        <v>6</v>
      </c>
      <c r="D167" s="85">
        <v>1</v>
      </c>
      <c r="E167" s="16">
        <v>166.75</v>
      </c>
      <c r="F167" s="16">
        <v>166.75</v>
      </c>
    </row>
    <row r="168" spans="1:6">
      <c r="A168" s="115"/>
      <c r="B168" s="13" t="s">
        <v>89</v>
      </c>
      <c r="C168" s="15" t="s">
        <v>6</v>
      </c>
      <c r="D168" s="85">
        <v>1</v>
      </c>
      <c r="E168" s="16">
        <v>83.88</v>
      </c>
      <c r="F168" s="16">
        <v>83.88</v>
      </c>
    </row>
    <row r="169" spans="1:6">
      <c r="A169" s="115"/>
      <c r="B169" s="13" t="s">
        <v>92</v>
      </c>
      <c r="C169" s="15" t="s">
        <v>6</v>
      </c>
      <c r="D169" s="85">
        <v>20</v>
      </c>
      <c r="E169" s="16">
        <v>164.65</v>
      </c>
      <c r="F169" s="16">
        <v>3293</v>
      </c>
    </row>
    <row r="170" spans="1:6">
      <c r="A170" s="114"/>
      <c r="B170" s="13" t="s">
        <v>93</v>
      </c>
      <c r="C170" s="15" t="s">
        <v>6</v>
      </c>
      <c r="D170" s="85">
        <v>4</v>
      </c>
      <c r="E170" s="16">
        <v>255.67</v>
      </c>
      <c r="F170" s="16">
        <v>1022.68</v>
      </c>
    </row>
    <row r="171" spans="1:6">
      <c r="A171" s="19"/>
      <c r="B171" s="19"/>
      <c r="C171" s="20"/>
      <c r="D171" s="21"/>
      <c r="E171" s="21"/>
      <c r="F171" s="21">
        <f>SUM(F164:F170)</f>
        <v>19431.940000000002</v>
      </c>
    </row>
    <row r="172" spans="1:6" s="25" customFormat="1">
      <c r="A172" s="113" t="s">
        <v>61</v>
      </c>
      <c r="B172" s="13" t="s">
        <v>91</v>
      </c>
      <c r="C172" s="15" t="s">
        <v>6</v>
      </c>
      <c r="D172" s="85">
        <v>1</v>
      </c>
      <c r="E172" s="16">
        <v>500</v>
      </c>
      <c r="F172" s="16">
        <v>500</v>
      </c>
    </row>
    <row r="173" spans="1:6" s="25" customFormat="1">
      <c r="A173" s="115"/>
      <c r="B173" s="13" t="s">
        <v>90</v>
      </c>
      <c r="C173" s="15" t="s">
        <v>6</v>
      </c>
      <c r="D173" s="85">
        <v>1</v>
      </c>
      <c r="E173" s="16">
        <v>188.04</v>
      </c>
      <c r="F173" s="16">
        <v>188.04</v>
      </c>
    </row>
    <row r="174" spans="1:6" s="25" customFormat="1">
      <c r="A174" s="115"/>
      <c r="B174" s="13" t="s">
        <v>49</v>
      </c>
      <c r="C174" s="15" t="s">
        <v>6</v>
      </c>
      <c r="D174" s="85">
        <v>1</v>
      </c>
      <c r="E174" s="16">
        <v>14177.59</v>
      </c>
      <c r="F174" s="16">
        <v>14177.59</v>
      </c>
    </row>
    <row r="175" spans="1:6" s="25" customFormat="1">
      <c r="A175" s="115"/>
      <c r="B175" s="13" t="s">
        <v>88</v>
      </c>
      <c r="C175" s="15" t="s">
        <v>6</v>
      </c>
      <c r="D175" s="85">
        <v>1</v>
      </c>
      <c r="E175" s="16">
        <v>166.75</v>
      </c>
      <c r="F175" s="16">
        <v>166.75</v>
      </c>
    </row>
    <row r="176" spans="1:6" s="25" customFormat="1">
      <c r="A176" s="114"/>
      <c r="B176" s="13" t="s">
        <v>89</v>
      </c>
      <c r="C176" s="15" t="s">
        <v>6</v>
      </c>
      <c r="D176" s="85">
        <v>1</v>
      </c>
      <c r="E176" s="16">
        <v>83.88</v>
      </c>
      <c r="F176" s="16">
        <v>83.88</v>
      </c>
    </row>
    <row r="177" spans="1:6">
      <c r="A177" s="19"/>
      <c r="B177" s="19"/>
      <c r="C177" s="20"/>
      <c r="D177" s="21"/>
      <c r="E177" s="21"/>
      <c r="F177" s="21">
        <f>SUM(F172:F176)</f>
        <v>15116.26</v>
      </c>
    </row>
    <row r="178" spans="1:6">
      <c r="A178" s="113" t="s">
        <v>43</v>
      </c>
      <c r="B178" s="17" t="s">
        <v>21</v>
      </c>
      <c r="C178" s="15" t="s">
        <v>6</v>
      </c>
      <c r="D178" s="85">
        <v>25</v>
      </c>
      <c r="E178" s="16">
        <v>174.43</v>
      </c>
      <c r="F178" s="16">
        <v>4360.75</v>
      </c>
    </row>
    <row r="179" spans="1:6">
      <c r="A179" s="115"/>
      <c r="B179" s="13" t="s">
        <v>91</v>
      </c>
      <c r="C179" s="15" t="s">
        <v>6</v>
      </c>
      <c r="D179" s="85">
        <v>1</v>
      </c>
      <c r="E179" s="16">
        <v>500</v>
      </c>
      <c r="F179" s="16">
        <v>500</v>
      </c>
    </row>
    <row r="180" spans="1:6">
      <c r="A180" s="115"/>
      <c r="B180" s="13" t="s">
        <v>90</v>
      </c>
      <c r="C180" s="15" t="s">
        <v>6</v>
      </c>
      <c r="D180" s="85">
        <v>1</v>
      </c>
      <c r="E180" s="16">
        <v>188.04</v>
      </c>
      <c r="F180" s="16">
        <v>188.04</v>
      </c>
    </row>
    <row r="181" spans="1:6">
      <c r="A181" s="115"/>
      <c r="B181" s="13" t="s">
        <v>49</v>
      </c>
      <c r="C181" s="15" t="s">
        <v>6</v>
      </c>
      <c r="D181" s="85">
        <v>1</v>
      </c>
      <c r="E181" s="16">
        <v>14177.59</v>
      </c>
      <c r="F181" s="16">
        <v>14177.59</v>
      </c>
    </row>
    <row r="182" spans="1:6">
      <c r="A182" s="115"/>
      <c r="B182" s="13" t="s">
        <v>88</v>
      </c>
      <c r="C182" s="15" t="s">
        <v>6</v>
      </c>
      <c r="D182" s="85">
        <v>1</v>
      </c>
      <c r="E182" s="16">
        <v>166.75</v>
      </c>
      <c r="F182" s="16">
        <v>166.75</v>
      </c>
    </row>
    <row r="183" spans="1:6">
      <c r="A183" s="115"/>
      <c r="B183" s="13" t="s">
        <v>89</v>
      </c>
      <c r="C183" s="15" t="s">
        <v>6</v>
      </c>
      <c r="D183" s="85">
        <v>1</v>
      </c>
      <c r="E183" s="16">
        <v>83.88</v>
      </c>
      <c r="F183" s="16">
        <v>83.88</v>
      </c>
    </row>
    <row r="184" spans="1:6">
      <c r="A184" s="115"/>
      <c r="B184" s="13" t="s">
        <v>92</v>
      </c>
      <c r="C184" s="15" t="s">
        <v>6</v>
      </c>
      <c r="D184" s="85">
        <v>20</v>
      </c>
      <c r="E184" s="16">
        <v>164.65</v>
      </c>
      <c r="F184" s="16">
        <v>3293</v>
      </c>
    </row>
    <row r="185" spans="1:6">
      <c r="A185" s="114"/>
      <c r="B185" s="13" t="s">
        <v>93</v>
      </c>
      <c r="C185" s="15" t="s">
        <v>6</v>
      </c>
      <c r="D185" s="85">
        <v>3</v>
      </c>
      <c r="E185" s="16">
        <v>255.67</v>
      </c>
      <c r="F185" s="16">
        <v>767.01</v>
      </c>
    </row>
    <row r="186" spans="1:6">
      <c r="A186" s="19"/>
      <c r="B186" s="19"/>
      <c r="C186" s="20"/>
      <c r="D186" s="21"/>
      <c r="E186" s="21"/>
      <c r="F186" s="21">
        <f>SUM(F178:F185)</f>
        <v>23537.02</v>
      </c>
    </row>
    <row r="187" spans="1:6" ht="15.75">
      <c r="A187" s="26"/>
      <c r="B187" s="26"/>
      <c r="C187" s="27"/>
      <c r="D187" s="28"/>
      <c r="E187" s="42"/>
      <c r="F187" s="28">
        <f>F38+F46+F53+F60+F68+F71+F81+F89+F98+F103+F110+F118+F126+F129+F137+F145+F153+F161+F163+F171+F177+F186</f>
        <v>365457.48000000004</v>
      </c>
    </row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69" ht="15" customHeight="1"/>
    <row r="270" ht="15" customHeight="1"/>
    <row r="271" ht="15" customHeight="1"/>
    <row r="287" ht="15" customHeight="1"/>
    <row r="288" ht="15" customHeight="1"/>
    <row r="289" ht="15" customHeight="1"/>
    <row r="356" ht="15" hidden="1" customHeight="1"/>
    <row r="357" ht="15" hidden="1" customHeight="1"/>
    <row r="358" ht="15" hidden="1" customHeight="1"/>
    <row r="359" ht="15" hidden="1" customHeight="1"/>
    <row r="378" ht="15" hidden="1" customHeight="1"/>
    <row r="379" ht="15" hidden="1" customHeight="1"/>
    <row r="380" ht="15" hidden="1" customHeight="1"/>
    <row r="381" ht="15" hidden="1" customHeight="1"/>
    <row r="402" ht="15" hidden="1" customHeight="1"/>
    <row r="403" ht="15" hidden="1" customHeight="1"/>
    <row r="404" ht="15" hidden="1" customHeight="1"/>
    <row r="425" ht="15" hidden="1" customHeight="1"/>
    <row r="426" ht="15" hidden="1" customHeight="1"/>
    <row r="427" ht="15" hidden="1" customHeight="1"/>
    <row r="428" ht="15" hidden="1" customHeight="1"/>
    <row r="435" ht="15" hidden="1" customHeight="1"/>
    <row r="436" ht="15" hidden="1" customHeight="1"/>
    <row r="437" ht="15" hidden="1" customHeight="1"/>
  </sheetData>
  <mergeCells count="22">
    <mergeCell ref="A172:A176"/>
    <mergeCell ref="A178:A185"/>
    <mergeCell ref="A130:A136"/>
    <mergeCell ref="A138:A144"/>
    <mergeCell ref="A146:A152"/>
    <mergeCell ref="A154:A160"/>
    <mergeCell ref="A164:A170"/>
    <mergeCell ref="A99:A102"/>
    <mergeCell ref="A104:A109"/>
    <mergeCell ref="A111:A117"/>
    <mergeCell ref="A119:A125"/>
    <mergeCell ref="A127:A128"/>
    <mergeCell ref="A61:A67"/>
    <mergeCell ref="A69:A70"/>
    <mergeCell ref="A74:A80"/>
    <mergeCell ref="A82:A88"/>
    <mergeCell ref="A90:A97"/>
    <mergeCell ref="A1:F1"/>
    <mergeCell ref="A30:A37"/>
    <mergeCell ref="A44:A45"/>
    <mergeCell ref="A47:A52"/>
    <mergeCell ref="A54:A59"/>
  </mergeCells>
  <pageMargins left="0.7" right="0.7" top="0.75" bottom="0.75" header="0.3" footer="0.3"/>
  <pageSetup paperSize="9" scale="39" orientation="portrait" horizontalDpi="180" verticalDpi="180" r:id="rId1"/>
  <rowBreaks count="1" manualBreakCount="1">
    <brk id="2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лютий</vt:lpstr>
      <vt:lpstr>Березень </vt:lpstr>
      <vt:lpstr>Квітень </vt:lpstr>
      <vt:lpstr>Травень </vt:lpstr>
      <vt:lpstr>Червень</vt:lpstr>
      <vt:lpstr>Липень</vt:lpstr>
      <vt:lpstr>Серпень</vt:lpstr>
      <vt:lpstr>Вересень </vt:lpstr>
      <vt:lpstr>Жовтень</vt:lpstr>
      <vt:lpstr>ЛИСТОПАД</vt:lpstr>
      <vt:lpstr>ГРУДЕНЬ</vt:lpstr>
      <vt:lpstr>ГРУДЕНЬ!Область_печати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2024-07-26T13:27:58Z</dcterms:modified>
</cp:coreProperties>
</file>