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ЛИСТУВАННЯ САКСАГАНСЬКИЙ ВИКОНКОМ ЗАКУПІВЛІ\"/>
    </mc:Choice>
  </mc:AlternateContent>
  <bookViews>
    <workbookView xWindow="-120" yWindow="-120" windowWidth="29040" windowHeight="15840"/>
  </bookViews>
  <sheets>
    <sheet name="Sheet" sheetId="1" r:id="rId1"/>
  </sheets>
  <definedNames>
    <definedName name="_xlnm._FilterDatabase" localSheetId="0" hidden="1">Sheet!$A$4:$O$17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1" l="1"/>
  <c r="B17" i="1"/>
  <c r="D16" i="1"/>
  <c r="B16" i="1"/>
  <c r="D15" i="1"/>
  <c r="B15" i="1"/>
  <c r="D14" i="1"/>
  <c r="B14" i="1"/>
  <c r="D13" i="1"/>
  <c r="B13" i="1"/>
  <c r="D12" i="1"/>
  <c r="B12" i="1"/>
  <c r="D11" i="1"/>
  <c r="B11" i="1"/>
  <c r="D10" i="1"/>
  <c r="B10" i="1"/>
  <c r="D9" i="1"/>
  <c r="C9" i="1"/>
  <c r="B9" i="1"/>
  <c r="D8" i="1"/>
  <c r="C8" i="1"/>
  <c r="B8" i="1"/>
  <c r="D7" i="1"/>
  <c r="B7" i="1"/>
  <c r="D6" i="1"/>
  <c r="B6" i="1"/>
  <c r="D5" i="1"/>
  <c r="B5" i="1"/>
</calcChain>
</file>

<file path=xl/sharedStrings.xml><?xml version="1.0" encoding="utf-8"?>
<sst xmlns="http://schemas.openxmlformats.org/spreadsheetml/2006/main" count="133" uniqueCount="81">
  <si>
    <t>03341316</t>
  </si>
  <si>
    <t>03341397</t>
  </si>
  <si>
    <t>09123000-7 Природний газ</t>
  </si>
  <si>
    <t>09310000-5 Електрична енергія</t>
  </si>
  <si>
    <t>1761704179</t>
  </si>
  <si>
    <t>200145/2022</t>
  </si>
  <si>
    <t>21</t>
  </si>
  <si>
    <t>22</t>
  </si>
  <si>
    <t>245-38</t>
  </si>
  <si>
    <t>2890908148</t>
  </si>
  <si>
    <t>3033410615</t>
  </si>
  <si>
    <t>3070039</t>
  </si>
  <si>
    <t>33179142</t>
  </si>
  <si>
    <t>34928200-0 Огорожі</t>
  </si>
  <si>
    <t>35А501-1532-22-33</t>
  </si>
  <si>
    <t>35А501-1533-22-34</t>
  </si>
  <si>
    <t>38А501-1504-22-36</t>
  </si>
  <si>
    <t>38А501-1505-22-35</t>
  </si>
  <si>
    <t>39543297</t>
  </si>
  <si>
    <t>40</t>
  </si>
  <si>
    <t>41884537</t>
  </si>
  <si>
    <t>42082379</t>
  </si>
  <si>
    <t>48</t>
  </si>
  <si>
    <t>49</t>
  </si>
  <si>
    <t>50530000-9 Послуги з ремонту і технічного обслуговування техніки</t>
  </si>
  <si>
    <t xml:space="preserve">50530000-9 Послуги з ремонту і технічного обслуговування техніки (Послуги з відновлення шляхом відкриття вимикаючого пристрою та розпломбування, д-р до 50 мм, на об’єктах за адресами: пр. Героїв-підпільників, 54  та вул. Володимира Великого, 16). </t>
  </si>
  <si>
    <t xml:space="preserve">50530000-9 Послуги з ремонту і технічного обслуговування техніки (Послуги з відновлення шляхом відкриття вимикаючого пристрою та розпломбування, д-р до 50 мм, на об’єктах за адресами: пр. Героїв-підпільників, 54  та вул. Володимира Великого, 16). ; 50530000-9 Послуги з ремонту і технічного обслуговування техніки (Послуги з відновлення шляхом відкриття вимикаючого пристрою та розпломбування, д-р до 50 мм, на об’єктах за адресами: пр. Героїв-підпільників, 54  та вул. Володимира Великого, 16). </t>
  </si>
  <si>
    <t>50530000-9 Послуги з ремонту і технічного обслуговування техніки (Послуги з технічного обслуговування системи газопостачання та газового обладнання)</t>
  </si>
  <si>
    <t>50530000-9: Послуги з ремонту і технічного обслуговування техніки (Послуги з технічного обслуговування системи газопостачання та газового обладнання)</t>
  </si>
  <si>
    <t>50530000-9: Послуги з ремонту і технічного обслуговування техніки (Припинення шляхом перекриття вимикаючого пристрою та опломбування, д-р до 50 мм, на об’єктах за адресами: пр. Героїв-підпільників, 54 та вул. Володимира Великого, 16).</t>
  </si>
  <si>
    <t>50530000-9: Послуги з ремонту і технічного обслуговування техніки (Припинення шляхом перекриття вимикаючого пристрою та опломбування, д-р до 50 мм, на об’єктах за адресами: пр. Героїв-підпільників, 54 та вул. Володимира Великого, 16).; 50530000-9: Послуги з ремонту і технічного обслуговування техніки (Припинення шляхом перекриття вимикаючого пристрою та опломбування, д-р до 50 мм, на об’єктах за адресами: пр. Героїв-підпільників, 54 та вул. Володимира Великого, 16).</t>
  </si>
  <si>
    <t>65110000-7 Розподіл води</t>
  </si>
  <si>
    <t>65110000-7 Розподіл води (Послуги з централізованого водопостачання та водовідведення)</t>
  </si>
  <si>
    <t>65210000-8 Розподіл газу</t>
  </si>
  <si>
    <t>65210000-8 — Розподіл газу (Послуги з розподілу природного газу)</t>
  </si>
  <si>
    <t>71320000-7 Послуги з інженерного проектування</t>
  </si>
  <si>
    <t>71320000-7 Послуги з інженерного проектування (Послуги з розробки та виготовлення схеми організації дорожнього руху "Схема організації дорожнього руху на майданчику зупинки громадського транспорту "мікрорайон Гірницький" Саксаганського району м. Кривий Ріг)</t>
  </si>
  <si>
    <t>71320000-7 Послуги з інженерного проектування (послуги з розробки та виготовлення схеми організації дорожнього руху "Схема організації дорожнього руху на майданчику зупинки громадського транспорту "мікрорайон Гірницький" Саксаганського району м. Кривий Ріг)</t>
  </si>
  <si>
    <t>90610000-6 Послуги з прибирання та підмітання вулиць</t>
  </si>
  <si>
    <t>90611000-3 Послуги з прибирання вулиць</t>
  </si>
  <si>
    <t>ID контракту</t>
  </si>
  <si>
    <t>report.zakupki@prom.ua</t>
  </si>
  <si>
    <t>ЄДРПОУ переможця</t>
  </si>
  <si>
    <t>Ідентифікатор закупівлі</t>
  </si>
  <si>
    <t>Ідентифікатор лота</t>
  </si>
  <si>
    <t>АКЦІОНЕРНЕ ТОВАРИСТВО "ОПЕРАТОР ГАЗОРОЗПОДІЛЬНОЇ СИСТЕМИ "КРИВОРІЖГАЗ"</t>
  </si>
  <si>
    <t>Відкриті торги</t>
  </si>
  <si>
    <t>ДНІПРОВСЬКІ ЕНЕРГЕТИЧНІ ПОСЛУГИ</t>
  </si>
  <si>
    <t>ДУ-1/42АВ501-13667-21</t>
  </si>
  <si>
    <t>Дата закінчення договору:</t>
  </si>
  <si>
    <t>Дата підписання договору:</t>
  </si>
  <si>
    <t>Допорогова закупівля</t>
  </si>
  <si>
    <t>Електрична енергія</t>
  </si>
  <si>
    <t>Закупівля без використання електронної системи</t>
  </si>
  <si>
    <t>Звіт створено 2 березня о 13:52 з використанням http://zakupki.prom.ua</t>
  </si>
  <si>
    <t>КОМУНАЛЬНЕ ПІДПРИЄМСТВО "КРИВБАСВОДОКАНАЛ"</t>
  </si>
  <si>
    <t>Код CPV</t>
  </si>
  <si>
    <t>Лот №1 - Послуги з утримання пам’ятників, Лот №2 - Послуги з утримання зупиночних павільйонів та інформаційних стендів</t>
  </si>
  <si>
    <t>Немає лотів</t>
  </si>
  <si>
    <t>Номер договору</t>
  </si>
  <si>
    <t>Переговорна процедура, скорочена</t>
  </si>
  <si>
    <t>Переможець (назва)</t>
  </si>
  <si>
    <t>Послуги з утримання зупиночних павільйонів та інформаційних стендів</t>
  </si>
  <si>
    <t xml:space="preserve">Послуги з утримання пам’ятників </t>
  </si>
  <si>
    <t>Послуги зі збирання сміття та утримання в належному санітарному стані територій загального користування району</t>
  </si>
  <si>
    <t>Предмет закупівлі</t>
  </si>
  <si>
    <t>Придбання паркану зі встановленням для парку Саксаганського</t>
  </si>
  <si>
    <t>Природний газ</t>
  </si>
  <si>
    <t>Статус договору</t>
  </si>
  <si>
    <t>Сума договору</t>
  </si>
  <si>
    <t>ТОВ "ЕНЕРА СУМИ"</t>
  </si>
  <si>
    <t>ТОВАРИСТВО З ОБМЕЖЕНОЮ ВІДПОВІДАЛЬНІСТЮ "ГОТИКА-ПЛЮС"</t>
  </si>
  <si>
    <t>ТОВАРИСТВО З ОБМЕЖЕНОЮ ВІДПОВІДАЛЬНІСТЮ "САПСАН-КР"</t>
  </si>
  <si>
    <t>Тип процедури</t>
  </si>
  <si>
    <t>Узагальнена назва закупівлі</t>
  </si>
  <si>
    <t>ФОП "САВЧУК ВАЛЕНТИНА СЕРГІЇВНА"</t>
  </si>
  <si>
    <t>ФОП ЛИМАНСЬКИЙ БОГДАН ФЕДОРОВИЧ</t>
  </si>
  <si>
    <t>ФОП СТЕЦЕНКО ВАЛЕНТИН ВАСИЛЬОВИЧ</t>
  </si>
  <si>
    <t>Якщо ви маєте пропозицію чи побажання щодо покращення цього звіту, напишіть нам, будь ласка:</t>
  </si>
  <si>
    <t>активний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</si>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</sst>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zakupki.prom.ua/remote/dispatcher/state_purchase_view/33891883" TargetMode="External"/><Relationship Id="rId13" Type="http://schemas.openxmlformats.org/officeDocument/2006/relationships/hyperlink" Target="https://my.zakupki.prom.ua/remote/dispatcher/state_contracting_view/12701454" TargetMode="External"/><Relationship Id="rId18" Type="http://schemas.openxmlformats.org/officeDocument/2006/relationships/hyperlink" Target="https://my.zakupki.prom.ua/remote/dispatcher/state_purchase_view/35517966" TargetMode="External"/><Relationship Id="rId26" Type="http://schemas.openxmlformats.org/officeDocument/2006/relationships/hyperlink" Target="https://my.zakupki.prom.ua/remote/dispatcher/state_purchase_view/34162353" TargetMode="External"/><Relationship Id="rId3" Type="http://schemas.openxmlformats.org/officeDocument/2006/relationships/hyperlink" Target="https://my.zakupki.prom.ua/remote/dispatcher/state_contracting_view/12966047" TargetMode="External"/><Relationship Id="rId21" Type="http://schemas.openxmlformats.org/officeDocument/2006/relationships/hyperlink" Target="https://my.zakupki.prom.ua/remote/dispatcher/state_contracting_view/12880177" TargetMode="External"/><Relationship Id="rId7" Type="http://schemas.openxmlformats.org/officeDocument/2006/relationships/hyperlink" Target="https://my.zakupki.prom.ua/remote/dispatcher/state_contracting_view/12920835" TargetMode="External"/><Relationship Id="rId12" Type="http://schemas.openxmlformats.org/officeDocument/2006/relationships/hyperlink" Target="https://my.zakupki.prom.ua/remote/dispatcher/state_purchase_lot_view/724893" TargetMode="External"/><Relationship Id="rId17" Type="http://schemas.openxmlformats.org/officeDocument/2006/relationships/hyperlink" Target="https://my.zakupki.prom.ua/remote/dispatcher/state_contracting_view/12969319" TargetMode="External"/><Relationship Id="rId25" Type="http://schemas.openxmlformats.org/officeDocument/2006/relationships/hyperlink" Target="https://my.zakupki.prom.ua/remote/dispatcher/state_contracting_view/12919549" TargetMode="External"/><Relationship Id="rId2" Type="http://schemas.openxmlformats.org/officeDocument/2006/relationships/hyperlink" Target="https://my.zakupki.prom.ua/remote/dispatcher/state_purchase_view/34963394" TargetMode="External"/><Relationship Id="rId16" Type="http://schemas.openxmlformats.org/officeDocument/2006/relationships/hyperlink" Target="https://my.zakupki.prom.ua/remote/dispatcher/state_purchase_view/35346749" TargetMode="External"/><Relationship Id="rId20" Type="http://schemas.openxmlformats.org/officeDocument/2006/relationships/hyperlink" Target="https://my.zakupki.prom.ua/remote/dispatcher/state_purchase_view/33987514" TargetMode="External"/><Relationship Id="rId29" Type="http://schemas.openxmlformats.org/officeDocument/2006/relationships/hyperlink" Target="https://my.zakupki.prom.ua/remote/dispatcher/state_contracting_view/12764532" TargetMode="External"/><Relationship Id="rId1" Type="http://schemas.openxmlformats.org/officeDocument/2006/relationships/hyperlink" Target="mailto:report.zakupki@prom.ua" TargetMode="External"/><Relationship Id="rId6" Type="http://schemas.openxmlformats.org/officeDocument/2006/relationships/hyperlink" Target="https://my.zakupki.prom.ua/remote/dispatcher/state_purchase_view/35243027" TargetMode="External"/><Relationship Id="rId11" Type="http://schemas.openxmlformats.org/officeDocument/2006/relationships/hyperlink" Target="https://my.zakupki.prom.ua/remote/dispatcher/state_purchase_view/33891883" TargetMode="External"/><Relationship Id="rId24" Type="http://schemas.openxmlformats.org/officeDocument/2006/relationships/hyperlink" Target="https://my.zakupki.prom.ua/remote/dispatcher/state_purchase_view/35241085" TargetMode="External"/><Relationship Id="rId5" Type="http://schemas.openxmlformats.org/officeDocument/2006/relationships/hyperlink" Target="https://my.zakupki.prom.ua/remote/dispatcher/state_contracting_view/12922770" TargetMode="External"/><Relationship Id="rId15" Type="http://schemas.openxmlformats.org/officeDocument/2006/relationships/hyperlink" Target="https://my.zakupki.prom.ua/remote/dispatcher/state_contracting_view/13035678" TargetMode="External"/><Relationship Id="rId23" Type="http://schemas.openxmlformats.org/officeDocument/2006/relationships/hyperlink" Target="https://my.zakupki.prom.ua/remote/dispatcher/state_contracting_view/12918333" TargetMode="External"/><Relationship Id="rId28" Type="http://schemas.openxmlformats.org/officeDocument/2006/relationships/hyperlink" Target="https://my.zakupki.prom.ua/remote/dispatcher/state_purchase_view/33966112" TargetMode="External"/><Relationship Id="rId10" Type="http://schemas.openxmlformats.org/officeDocument/2006/relationships/hyperlink" Target="https://my.zakupki.prom.ua/remote/dispatcher/state_contracting_view/12689256" TargetMode="External"/><Relationship Id="rId19" Type="http://schemas.openxmlformats.org/officeDocument/2006/relationships/hyperlink" Target="https://my.zakupki.prom.ua/remote/dispatcher/state_contracting_view/13052621" TargetMode="External"/><Relationship Id="rId4" Type="http://schemas.openxmlformats.org/officeDocument/2006/relationships/hyperlink" Target="https://my.zakupki.prom.ua/remote/dispatcher/state_purchase_view/35246744" TargetMode="External"/><Relationship Id="rId9" Type="http://schemas.openxmlformats.org/officeDocument/2006/relationships/hyperlink" Target="https://my.zakupki.prom.ua/remote/dispatcher/state_purchase_lot_view/724894" TargetMode="External"/><Relationship Id="rId14" Type="http://schemas.openxmlformats.org/officeDocument/2006/relationships/hyperlink" Target="https://my.zakupki.prom.ua/remote/dispatcher/state_purchase_view/35484489" TargetMode="External"/><Relationship Id="rId22" Type="http://schemas.openxmlformats.org/officeDocument/2006/relationships/hyperlink" Target="https://my.zakupki.prom.ua/remote/dispatcher/state_purchase_view/35237814" TargetMode="External"/><Relationship Id="rId27" Type="http://schemas.openxmlformats.org/officeDocument/2006/relationships/hyperlink" Target="https://my.zakupki.prom.ua/remote/dispatcher/state_contracting_view/12999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pane ySplit="4" topLeftCell="A5" activePane="bottomLeft" state="frozen"/>
      <selection pane="bottomLeft"/>
    </sheetView>
  </sheetViews>
  <sheetFormatPr defaultColWidth="11.42578125" defaultRowHeight="15" x14ac:dyDescent="0.25"/>
  <cols>
    <col min="1" max="1" width="5"/>
    <col min="2" max="4" width="25"/>
    <col min="5" max="7" width="35"/>
    <col min="8" max="9" width="30"/>
    <col min="10" max="12" width="15"/>
    <col min="13" max="15" width="10"/>
  </cols>
  <sheetData>
    <row r="1" spans="1:15" x14ac:dyDescent="0.25">
      <c r="A1" s="1" t="s">
        <v>78</v>
      </c>
    </row>
    <row r="2" spans="1:15" x14ac:dyDescent="0.25">
      <c r="A2" s="2" t="s">
        <v>41</v>
      </c>
    </row>
    <row r="4" spans="1:15" ht="39" x14ac:dyDescent="0.25">
      <c r="A4" s="3" t="s">
        <v>80</v>
      </c>
      <c r="B4" s="3" t="s">
        <v>43</v>
      </c>
      <c r="C4" s="3" t="s">
        <v>44</v>
      </c>
      <c r="D4" s="3" t="s">
        <v>40</v>
      </c>
      <c r="E4" s="3" t="s">
        <v>74</v>
      </c>
      <c r="F4" s="3" t="s">
        <v>65</v>
      </c>
      <c r="G4" s="3" t="s">
        <v>56</v>
      </c>
      <c r="H4" s="3" t="s">
        <v>73</v>
      </c>
      <c r="I4" s="3" t="s">
        <v>61</v>
      </c>
      <c r="J4" s="3" t="s">
        <v>42</v>
      </c>
      <c r="K4" s="3" t="s">
        <v>59</v>
      </c>
      <c r="L4" s="3" t="s">
        <v>69</v>
      </c>
      <c r="M4" s="3" t="s">
        <v>50</v>
      </c>
      <c r="N4" s="3" t="s">
        <v>49</v>
      </c>
      <c r="O4" s="3" t="s">
        <v>68</v>
      </c>
    </row>
    <row r="5" spans="1:15" x14ac:dyDescent="0.25">
      <c r="A5" s="4">
        <v>1</v>
      </c>
      <c r="B5" s="2" t="str">
        <f>HYPERLINK("https://my.zakupki.prom.ua/remote/dispatcher/state_purchase_view/34963394", "UA-2022-02-08-015000-b")</f>
        <v>UA-2022-02-08-015000-b</v>
      </c>
      <c r="C5" s="2" t="s">
        <v>58</v>
      </c>
      <c r="D5" s="2" t="str">
        <f>HYPERLINK("https://my.zakupki.prom.ua/remote/dispatcher/state_contracting_view/12966047", "UA-2022-02-08-015000-b-b1")</f>
        <v>UA-2022-02-08-015000-b-b1</v>
      </c>
      <c r="E5" s="1" t="s">
        <v>64</v>
      </c>
      <c r="F5" s="1" t="s">
        <v>64</v>
      </c>
      <c r="G5" s="1" t="s">
        <v>38</v>
      </c>
      <c r="H5" s="1" t="s">
        <v>60</v>
      </c>
      <c r="I5" s="1" t="s">
        <v>75</v>
      </c>
      <c r="J5" s="1" t="s">
        <v>9</v>
      </c>
      <c r="K5" s="1" t="s">
        <v>19</v>
      </c>
      <c r="L5" s="5">
        <v>620000</v>
      </c>
      <c r="M5" s="6">
        <v>44607</v>
      </c>
      <c r="N5" s="6">
        <v>44926</v>
      </c>
      <c r="O5" s="1" t="s">
        <v>79</v>
      </c>
    </row>
    <row r="6" spans="1:15" x14ac:dyDescent="0.25">
      <c r="A6" s="4">
        <v>2</v>
      </c>
      <c r="B6" s="2" t="str">
        <f>HYPERLINK("https://my.zakupki.prom.ua/remote/dispatcher/state_purchase_view/35246744", "UA-2022-02-16-010954-b")</f>
        <v>UA-2022-02-16-010954-b</v>
      </c>
      <c r="C6" s="2" t="s">
        <v>58</v>
      </c>
      <c r="D6" s="2" t="str">
        <f>HYPERLINK("https://my.zakupki.prom.ua/remote/dispatcher/state_contracting_view/12922770", "UA-2022-02-16-010954-b-b1")</f>
        <v>UA-2022-02-16-010954-b-b1</v>
      </c>
      <c r="E6" s="1" t="s">
        <v>25</v>
      </c>
      <c r="F6" s="1" t="s">
        <v>26</v>
      </c>
      <c r="G6" s="1" t="s">
        <v>24</v>
      </c>
      <c r="H6" s="1" t="s">
        <v>53</v>
      </c>
      <c r="I6" s="1" t="s">
        <v>45</v>
      </c>
      <c r="J6" s="1" t="s">
        <v>1</v>
      </c>
      <c r="K6" s="1" t="s">
        <v>16</v>
      </c>
      <c r="L6" s="5">
        <v>2277</v>
      </c>
      <c r="M6" s="6">
        <v>44608</v>
      </c>
      <c r="N6" s="6">
        <v>44926</v>
      </c>
      <c r="O6" s="1" t="s">
        <v>79</v>
      </c>
    </row>
    <row r="7" spans="1:15" x14ac:dyDescent="0.25">
      <c r="A7" s="4">
        <v>3</v>
      </c>
      <c r="B7" s="2" t="str">
        <f>HYPERLINK("https://my.zakupki.prom.ua/remote/dispatcher/state_purchase_view/35243027", "UA-2022-02-16-009567-b")</f>
        <v>UA-2022-02-16-009567-b</v>
      </c>
      <c r="C7" s="2" t="s">
        <v>58</v>
      </c>
      <c r="D7" s="2" t="str">
        <f>HYPERLINK("https://my.zakupki.prom.ua/remote/dispatcher/state_contracting_view/12920835", "UA-2022-02-16-009567-b-b1")</f>
        <v>UA-2022-02-16-009567-b-b1</v>
      </c>
      <c r="E7" s="1" t="s">
        <v>29</v>
      </c>
      <c r="F7" s="1" t="s">
        <v>30</v>
      </c>
      <c r="G7" s="1" t="s">
        <v>24</v>
      </c>
      <c r="H7" s="1" t="s">
        <v>53</v>
      </c>
      <c r="I7" s="1" t="s">
        <v>45</v>
      </c>
      <c r="J7" s="1" t="s">
        <v>1</v>
      </c>
      <c r="K7" s="1" t="s">
        <v>17</v>
      </c>
      <c r="L7" s="5">
        <v>3027</v>
      </c>
      <c r="M7" s="6">
        <v>44608</v>
      </c>
      <c r="N7" s="6">
        <v>44926</v>
      </c>
      <c r="O7" s="1" t="s">
        <v>79</v>
      </c>
    </row>
    <row r="8" spans="1:15" x14ac:dyDescent="0.25">
      <c r="A8" s="4">
        <v>4</v>
      </c>
      <c r="B8" s="2" t="str">
        <f>HYPERLINK("https://my.zakupki.prom.ua/remote/dispatcher/state_purchase_view/33891883", "UA-2021-12-30-009696-c")</f>
        <v>UA-2021-12-30-009696-c</v>
      </c>
      <c r="C8" s="2" t="str">
        <f>HYPERLINK("https://my.zakupki.prom.ua/remote/dispatcher/state_purchase_lot_view/724894", "UA-2021-12-30-009696-c-L724894")</f>
        <v>UA-2021-12-30-009696-c-L724894</v>
      </c>
      <c r="D8" s="2" t="str">
        <f>HYPERLINK("https://my.zakupki.prom.ua/remote/dispatcher/state_contracting_view/12689256", "UA-2021-12-30-009696-c-b2")</f>
        <v>UA-2021-12-30-009696-c-b2</v>
      </c>
      <c r="E8" s="1" t="s">
        <v>57</v>
      </c>
      <c r="F8" s="1" t="s">
        <v>62</v>
      </c>
      <c r="G8" s="1" t="s">
        <v>39</v>
      </c>
      <c r="H8" s="1" t="s">
        <v>46</v>
      </c>
      <c r="I8" s="1" t="s">
        <v>76</v>
      </c>
      <c r="J8" s="1" t="s">
        <v>10</v>
      </c>
      <c r="K8" s="1" t="s">
        <v>7</v>
      </c>
      <c r="L8" s="5">
        <v>805236.6</v>
      </c>
      <c r="M8" s="6">
        <v>44594</v>
      </c>
      <c r="N8" s="6">
        <v>44926</v>
      </c>
      <c r="O8" s="1" t="s">
        <v>79</v>
      </c>
    </row>
    <row r="9" spans="1:15" x14ac:dyDescent="0.25">
      <c r="A9" s="4">
        <v>5</v>
      </c>
      <c r="B9" s="2" t="str">
        <f>HYPERLINK("https://my.zakupki.prom.ua/remote/dispatcher/state_purchase_view/33891883", "UA-2021-12-30-009696-c")</f>
        <v>UA-2021-12-30-009696-c</v>
      </c>
      <c r="C9" s="2" t="str">
        <f>HYPERLINK("https://my.zakupki.prom.ua/remote/dispatcher/state_purchase_lot_view/724893", "UA-2021-12-30-009696-c-L724893")</f>
        <v>UA-2021-12-30-009696-c-L724893</v>
      </c>
      <c r="D9" s="2" t="str">
        <f>HYPERLINK("https://my.zakupki.prom.ua/remote/dispatcher/state_contracting_view/12701454", "UA-2021-12-30-009696-c-a1")</f>
        <v>UA-2021-12-30-009696-c-a1</v>
      </c>
      <c r="E9" s="1" t="s">
        <v>57</v>
      </c>
      <c r="F9" s="1" t="s">
        <v>63</v>
      </c>
      <c r="G9" s="1" t="s">
        <v>39</v>
      </c>
      <c r="H9" s="1" t="s">
        <v>46</v>
      </c>
      <c r="I9" s="1" t="s">
        <v>77</v>
      </c>
      <c r="J9" s="1" t="s">
        <v>4</v>
      </c>
      <c r="K9" s="1" t="s">
        <v>6</v>
      </c>
      <c r="L9" s="5">
        <v>125254.52</v>
      </c>
      <c r="M9" s="6">
        <v>44594</v>
      </c>
      <c r="N9" s="6">
        <v>44926</v>
      </c>
      <c r="O9" s="1" t="s">
        <v>79</v>
      </c>
    </row>
    <row r="10" spans="1:15" x14ac:dyDescent="0.25">
      <c r="A10" s="4">
        <v>6</v>
      </c>
      <c r="B10" s="2" t="str">
        <f>HYPERLINK("https://my.zakupki.prom.ua/remote/dispatcher/state_purchase_view/35484489", "UA-2022-02-23-009243-a")</f>
        <v>UA-2022-02-23-009243-a</v>
      </c>
      <c r="C10" s="2" t="s">
        <v>58</v>
      </c>
      <c r="D10" s="2" t="str">
        <f>HYPERLINK("https://my.zakupki.prom.ua/remote/dispatcher/state_contracting_view/13035678", "UA-2022-02-23-009243-a-a1")</f>
        <v>UA-2022-02-23-009243-a-a1</v>
      </c>
      <c r="E10" s="1" t="s">
        <v>36</v>
      </c>
      <c r="F10" s="1" t="s">
        <v>37</v>
      </c>
      <c r="G10" s="1" t="s">
        <v>35</v>
      </c>
      <c r="H10" s="1" t="s">
        <v>53</v>
      </c>
      <c r="I10" s="1" t="s">
        <v>71</v>
      </c>
      <c r="J10" s="1" t="s">
        <v>12</v>
      </c>
      <c r="K10" s="1" t="s">
        <v>22</v>
      </c>
      <c r="L10" s="5">
        <v>12000</v>
      </c>
      <c r="M10" s="6">
        <v>44613</v>
      </c>
      <c r="N10" s="6">
        <v>44926</v>
      </c>
      <c r="O10" s="1" t="s">
        <v>79</v>
      </c>
    </row>
    <row r="11" spans="1:15" x14ac:dyDescent="0.25">
      <c r="A11" s="4">
        <v>7</v>
      </c>
      <c r="B11" s="2" t="str">
        <f>HYPERLINK("https://my.zakupki.prom.ua/remote/dispatcher/state_purchase_view/35346749", "UA-2022-02-18-013750-b")</f>
        <v>UA-2022-02-18-013750-b</v>
      </c>
      <c r="C11" s="2" t="s">
        <v>58</v>
      </c>
      <c r="D11" s="2" t="str">
        <f>HYPERLINK("https://my.zakupki.prom.ua/remote/dispatcher/state_contracting_view/12969319", "UA-2022-02-18-013750-b-b1")</f>
        <v>UA-2022-02-18-013750-b-b1</v>
      </c>
      <c r="E11" s="1" t="s">
        <v>32</v>
      </c>
      <c r="F11" s="1" t="s">
        <v>32</v>
      </c>
      <c r="G11" s="1" t="s">
        <v>31</v>
      </c>
      <c r="H11" s="1" t="s">
        <v>53</v>
      </c>
      <c r="I11" s="1" t="s">
        <v>55</v>
      </c>
      <c r="J11" s="1" t="s">
        <v>0</v>
      </c>
      <c r="K11" s="1" t="s">
        <v>8</v>
      </c>
      <c r="L11" s="5">
        <v>62812</v>
      </c>
      <c r="M11" s="6">
        <v>44610</v>
      </c>
      <c r="N11" s="6">
        <v>44926</v>
      </c>
      <c r="O11" s="1" t="s">
        <v>79</v>
      </c>
    </row>
    <row r="12" spans="1:15" x14ac:dyDescent="0.25">
      <c r="A12" s="4">
        <v>8</v>
      </c>
      <c r="B12" s="2" t="str">
        <f>HYPERLINK("https://my.zakupki.prom.ua/remote/dispatcher/state_purchase_view/35517966", "UA-2022-02-25-001554-a")</f>
        <v>UA-2022-02-25-001554-a</v>
      </c>
      <c r="C12" s="2" t="s">
        <v>58</v>
      </c>
      <c r="D12" s="2" t="str">
        <f>HYPERLINK("https://my.zakupki.prom.ua/remote/dispatcher/state_contracting_view/13052621", "UA-2022-02-25-001554-a-a1")</f>
        <v>UA-2022-02-25-001554-a-a1</v>
      </c>
      <c r="E12" s="1" t="s">
        <v>34</v>
      </c>
      <c r="F12" s="1" t="s">
        <v>34</v>
      </c>
      <c r="G12" s="1" t="s">
        <v>33</v>
      </c>
      <c r="H12" s="1" t="s">
        <v>53</v>
      </c>
      <c r="I12" s="1" t="s">
        <v>45</v>
      </c>
      <c r="J12" s="1" t="s">
        <v>1</v>
      </c>
      <c r="K12" s="1" t="s">
        <v>48</v>
      </c>
      <c r="L12" s="5">
        <v>14400</v>
      </c>
      <c r="M12" s="6">
        <v>44615</v>
      </c>
      <c r="N12" s="6">
        <v>44926</v>
      </c>
      <c r="O12" s="1" t="s">
        <v>79</v>
      </c>
    </row>
    <row r="13" spans="1:15" x14ac:dyDescent="0.25">
      <c r="A13" s="4">
        <v>9</v>
      </c>
      <c r="B13" s="2" t="str">
        <f>HYPERLINK("https://my.zakupki.prom.ua/remote/dispatcher/state_purchase_view/33987514", "UA-2022-01-10-004855-c")</f>
        <v>UA-2022-01-10-004855-c</v>
      </c>
      <c r="C13" s="2" t="s">
        <v>58</v>
      </c>
      <c r="D13" s="2" t="str">
        <f>HYPERLINK("https://my.zakupki.prom.ua/remote/dispatcher/state_contracting_view/12880177", "UA-2022-01-10-004855-c-b1")</f>
        <v>UA-2022-01-10-004855-c-b1</v>
      </c>
      <c r="E13" s="1" t="s">
        <v>67</v>
      </c>
      <c r="F13" s="1" t="s">
        <v>67</v>
      </c>
      <c r="G13" s="1" t="s">
        <v>2</v>
      </c>
      <c r="H13" s="1" t="s">
        <v>46</v>
      </c>
      <c r="I13" s="1" t="s">
        <v>70</v>
      </c>
      <c r="J13" s="1" t="s">
        <v>20</v>
      </c>
      <c r="K13" s="1" t="s">
        <v>11</v>
      </c>
      <c r="L13" s="5">
        <v>264770.40000000002</v>
      </c>
      <c r="M13" s="6">
        <v>44606</v>
      </c>
      <c r="N13" s="6">
        <v>44926</v>
      </c>
      <c r="O13" s="1" t="s">
        <v>79</v>
      </c>
    </row>
    <row r="14" spans="1:15" x14ac:dyDescent="0.25">
      <c r="A14" s="4">
        <v>10</v>
      </c>
      <c r="B14" s="2" t="str">
        <f>HYPERLINK("https://my.zakupki.prom.ua/remote/dispatcher/state_purchase_view/35237814", "UA-2022-02-16-007721-b")</f>
        <v>UA-2022-02-16-007721-b</v>
      </c>
      <c r="C14" s="2" t="s">
        <v>58</v>
      </c>
      <c r="D14" s="2" t="str">
        <f>HYPERLINK("https://my.zakupki.prom.ua/remote/dispatcher/state_contracting_view/12918333", "UA-2022-02-16-007721-b-b1")</f>
        <v>UA-2022-02-16-007721-b-b1</v>
      </c>
      <c r="E14" s="1" t="s">
        <v>27</v>
      </c>
      <c r="F14" s="1" t="s">
        <v>27</v>
      </c>
      <c r="G14" s="1" t="s">
        <v>24</v>
      </c>
      <c r="H14" s="1" t="s">
        <v>53</v>
      </c>
      <c r="I14" s="1" t="s">
        <v>45</v>
      </c>
      <c r="J14" s="1" t="s">
        <v>1</v>
      </c>
      <c r="K14" s="1" t="s">
        <v>14</v>
      </c>
      <c r="L14" s="5">
        <v>6021.34</v>
      </c>
      <c r="M14" s="6">
        <v>44608</v>
      </c>
      <c r="N14" s="6">
        <v>44926</v>
      </c>
      <c r="O14" s="1" t="s">
        <v>79</v>
      </c>
    </row>
    <row r="15" spans="1:15" x14ac:dyDescent="0.25">
      <c r="A15" s="4">
        <v>11</v>
      </c>
      <c r="B15" s="2" t="str">
        <f>HYPERLINK("https://my.zakupki.prom.ua/remote/dispatcher/state_purchase_view/35241085", "UA-2022-02-16-008903-b")</f>
        <v>UA-2022-02-16-008903-b</v>
      </c>
      <c r="C15" s="2" t="s">
        <v>58</v>
      </c>
      <c r="D15" s="2" t="str">
        <f>HYPERLINK("https://my.zakupki.prom.ua/remote/dispatcher/state_contracting_view/12919549", "UA-2022-02-16-008903-b-b1")</f>
        <v>UA-2022-02-16-008903-b-b1</v>
      </c>
      <c r="E15" s="1" t="s">
        <v>28</v>
      </c>
      <c r="F15" s="1" t="s">
        <v>28</v>
      </c>
      <c r="G15" s="1" t="s">
        <v>24</v>
      </c>
      <c r="H15" s="1" t="s">
        <v>53</v>
      </c>
      <c r="I15" s="1" t="s">
        <v>45</v>
      </c>
      <c r="J15" s="1" t="s">
        <v>1</v>
      </c>
      <c r="K15" s="1" t="s">
        <v>15</v>
      </c>
      <c r="L15" s="5">
        <v>3147.18</v>
      </c>
      <c r="M15" s="6">
        <v>44608</v>
      </c>
      <c r="N15" s="6">
        <v>44926</v>
      </c>
      <c r="O15" s="1" t="s">
        <v>79</v>
      </c>
    </row>
    <row r="16" spans="1:15" x14ac:dyDescent="0.25">
      <c r="A16" s="4">
        <v>12</v>
      </c>
      <c r="B16" s="2" t="str">
        <f>HYPERLINK("https://my.zakupki.prom.ua/remote/dispatcher/state_purchase_view/34162353", "UA-2022-01-18-005637-a")</f>
        <v>UA-2022-01-18-005637-a</v>
      </c>
      <c r="C16" s="2" t="s">
        <v>58</v>
      </c>
      <c r="D16" s="2" t="str">
        <f>HYPERLINK("https://my.zakupki.prom.ua/remote/dispatcher/state_contracting_view/12999046", "UA-2022-01-18-005637-a-b1")</f>
        <v>UA-2022-01-18-005637-a-b1</v>
      </c>
      <c r="E16" s="1" t="s">
        <v>66</v>
      </c>
      <c r="F16" s="1" t="s">
        <v>66</v>
      </c>
      <c r="G16" s="1" t="s">
        <v>13</v>
      </c>
      <c r="H16" s="1" t="s">
        <v>46</v>
      </c>
      <c r="I16" s="1" t="s">
        <v>72</v>
      </c>
      <c r="J16" s="1" t="s">
        <v>18</v>
      </c>
      <c r="K16" s="1" t="s">
        <v>23</v>
      </c>
      <c r="L16" s="5">
        <v>3680000</v>
      </c>
      <c r="M16" s="6">
        <v>44613</v>
      </c>
      <c r="N16" s="6">
        <v>44926</v>
      </c>
      <c r="O16" s="1" t="s">
        <v>79</v>
      </c>
    </row>
    <row r="17" spans="1:15" x14ac:dyDescent="0.25">
      <c r="A17" s="4">
        <v>13</v>
      </c>
      <c r="B17" s="2" t="str">
        <f>HYPERLINK("https://my.zakupki.prom.ua/remote/dispatcher/state_purchase_view/33966112", "UA-2022-01-06-003330-c")</f>
        <v>UA-2022-01-06-003330-c</v>
      </c>
      <c r="C17" s="2" t="s">
        <v>58</v>
      </c>
      <c r="D17" s="2" t="str">
        <f>HYPERLINK("https://my.zakupki.prom.ua/remote/dispatcher/state_contracting_view/12764532", "UA-2022-01-06-003330-c-a1")</f>
        <v>UA-2022-01-06-003330-c-a1</v>
      </c>
      <c r="E17" s="1" t="s">
        <v>52</v>
      </c>
      <c r="F17" s="1" t="s">
        <v>52</v>
      </c>
      <c r="G17" s="1" t="s">
        <v>3</v>
      </c>
      <c r="H17" s="1" t="s">
        <v>51</v>
      </c>
      <c r="I17" s="1" t="s">
        <v>47</v>
      </c>
      <c r="J17" s="1" t="s">
        <v>21</v>
      </c>
      <c r="K17" s="1" t="s">
        <v>5</v>
      </c>
      <c r="L17" s="5">
        <v>59627.199999999997</v>
      </c>
      <c r="M17" s="6">
        <v>44599</v>
      </c>
      <c r="N17" s="6">
        <v>44926</v>
      </c>
      <c r="O17" s="1" t="s">
        <v>79</v>
      </c>
    </row>
    <row r="18" spans="1:15" x14ac:dyDescent="0.25">
      <c r="A18" s="1" t="s">
        <v>54</v>
      </c>
    </row>
  </sheetData>
  <autoFilter ref="A4:O17"/>
  <hyperlinks>
    <hyperlink ref="A2" r:id="rId1" display="mailto:report.zakupki@prom.ua"/>
    <hyperlink ref="B5" r:id="rId2" display="https://my.zakupki.prom.ua/remote/dispatcher/state_purchase_view/34963394"/>
    <hyperlink ref="D5" r:id="rId3" display="https://my.zakupki.prom.ua/remote/dispatcher/state_contracting_view/12966047"/>
    <hyperlink ref="B6" r:id="rId4" display="https://my.zakupki.prom.ua/remote/dispatcher/state_purchase_view/35246744"/>
    <hyperlink ref="D6" r:id="rId5" display="https://my.zakupki.prom.ua/remote/dispatcher/state_contracting_view/12922770"/>
    <hyperlink ref="B7" r:id="rId6" display="https://my.zakupki.prom.ua/remote/dispatcher/state_purchase_view/35243027"/>
    <hyperlink ref="D7" r:id="rId7" display="https://my.zakupki.prom.ua/remote/dispatcher/state_contracting_view/12920835"/>
    <hyperlink ref="B8" r:id="rId8" display="https://my.zakupki.prom.ua/remote/dispatcher/state_purchase_view/33891883"/>
    <hyperlink ref="C8" r:id="rId9" display="https://my.zakupki.prom.ua/remote/dispatcher/state_purchase_lot_view/724894"/>
    <hyperlink ref="D8" r:id="rId10" display="https://my.zakupki.prom.ua/remote/dispatcher/state_contracting_view/12689256"/>
    <hyperlink ref="B9" r:id="rId11" display="https://my.zakupki.prom.ua/remote/dispatcher/state_purchase_view/33891883"/>
    <hyperlink ref="C9" r:id="rId12" display="https://my.zakupki.prom.ua/remote/dispatcher/state_purchase_lot_view/724893"/>
    <hyperlink ref="D9" r:id="rId13" display="https://my.zakupki.prom.ua/remote/dispatcher/state_contracting_view/12701454"/>
    <hyperlink ref="B10" r:id="rId14" display="https://my.zakupki.prom.ua/remote/dispatcher/state_purchase_view/35484489"/>
    <hyperlink ref="D10" r:id="rId15" display="https://my.zakupki.prom.ua/remote/dispatcher/state_contracting_view/13035678"/>
    <hyperlink ref="B11" r:id="rId16" display="https://my.zakupki.prom.ua/remote/dispatcher/state_purchase_view/35346749"/>
    <hyperlink ref="D11" r:id="rId17" display="https://my.zakupki.prom.ua/remote/dispatcher/state_contracting_view/12969319"/>
    <hyperlink ref="B12" r:id="rId18" display="https://my.zakupki.prom.ua/remote/dispatcher/state_purchase_view/35517966"/>
    <hyperlink ref="D12" r:id="rId19" display="https://my.zakupki.prom.ua/remote/dispatcher/state_contracting_view/13052621"/>
    <hyperlink ref="B13" r:id="rId20" display="https://my.zakupki.prom.ua/remote/dispatcher/state_purchase_view/33987514"/>
    <hyperlink ref="D13" r:id="rId21" display="https://my.zakupki.prom.ua/remote/dispatcher/state_contracting_view/12880177"/>
    <hyperlink ref="B14" r:id="rId22" display="https://my.zakupki.prom.ua/remote/dispatcher/state_purchase_view/35237814"/>
    <hyperlink ref="D14" r:id="rId23" display="https://my.zakupki.prom.ua/remote/dispatcher/state_contracting_view/12918333"/>
    <hyperlink ref="B15" r:id="rId24" display="https://my.zakupki.prom.ua/remote/dispatcher/state_purchase_view/35241085"/>
    <hyperlink ref="D15" r:id="rId25" display="https://my.zakupki.prom.ua/remote/dispatcher/state_contracting_view/12919549"/>
    <hyperlink ref="B16" r:id="rId26" display="https://my.zakupki.prom.ua/remote/dispatcher/state_purchase_view/34162353"/>
    <hyperlink ref="D16" r:id="rId27" display="https://my.zakupki.prom.ua/remote/dispatcher/state_contracting_view/12999046"/>
    <hyperlink ref="B17" r:id="rId28" display="https://my.zakupki.prom.ua/remote/dispatcher/state_purchase_view/33966112"/>
    <hyperlink ref="D17" r:id="rId29" display="https://my.zakupki.prom.ua/remote/dispatcher/state_contracting_view/1276453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Молчанова Инна</cp:lastModifiedBy>
  <dcterms:created xsi:type="dcterms:W3CDTF">2022-03-02T13:52:25Z</dcterms:created>
  <dcterms:modified xsi:type="dcterms:W3CDTF">2022-03-03T07:14:40Z</dcterms:modified>
  <cp:category/>
</cp:coreProperties>
</file>