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Січень " sheetId="24" r:id="rId1"/>
    <sheet name="Лютий КГ,гуртки" sheetId="23" r:id="rId2"/>
    <sheet name="Березень КГ, гуртки" sheetId="25" r:id="rId3"/>
    <sheet name="Квітень КЗШ" sheetId="21" r:id="rId4"/>
    <sheet name="Травень КЗШ,ДЮСШ" sheetId="20" r:id="rId5"/>
    <sheet name="Червень КЗШ,ДЮСШ" sheetId="31" r:id="rId6"/>
    <sheet name="Липень КЗШ-2024 " sheetId="18" r:id="rId7"/>
    <sheet name="Серпень 2024 КЗШ, ДЮСШ" sheetId="16" r:id="rId8"/>
    <sheet name="вересень" sheetId="34" r:id="rId9"/>
    <sheet name="жовтень 2024 всі" sheetId="33" r:id="rId10"/>
    <sheet name="ГРУДЕНЬ КЗШ, Довіра 2024" sheetId="30" r:id="rId11"/>
  </sheets>
  <definedNames>
    <definedName name="_xlnm.Print_Area" localSheetId="3">'Квітень КЗШ'!$A$1:$M$133</definedName>
    <definedName name="_xlnm.Print_Area" localSheetId="1">'Лютий КГ,гуртки'!$A$1:$G$17</definedName>
    <definedName name="_xlnm.Print_Area" localSheetId="0">'Січень '!$A$1:$K$11</definedName>
    <definedName name="_xlnm.Print_Area" localSheetId="4">'Травень КЗШ,ДЮСШ'!$A$1:$G$143</definedName>
  </definedNames>
  <calcPr calcId="124519"/>
</workbook>
</file>

<file path=xl/calcChain.xml><?xml version="1.0" encoding="utf-8"?>
<calcChain xmlns="http://schemas.openxmlformats.org/spreadsheetml/2006/main">
  <c r="G314" i="31"/>
  <c r="G311"/>
  <c r="G309"/>
  <c r="G312" s="1"/>
  <c r="G306"/>
  <c r="G304"/>
  <c r="G287"/>
  <c r="G285"/>
  <c r="G307" s="1"/>
  <c r="G283"/>
  <c r="G268"/>
  <c r="G266"/>
  <c r="G264"/>
  <c r="G247"/>
  <c r="G245"/>
  <c r="G232"/>
  <c r="G230"/>
  <c r="G210"/>
  <c r="G208"/>
  <c r="G206"/>
  <c r="G204"/>
  <c r="G202"/>
  <c r="G200"/>
  <c r="G198"/>
  <c r="G181"/>
  <c r="G179"/>
  <c r="G176"/>
  <c r="G174"/>
  <c r="G172"/>
  <c r="G170"/>
  <c r="G168"/>
  <c r="G166"/>
  <c r="G164"/>
  <c r="G158"/>
  <c r="G156"/>
  <c r="G154"/>
  <c r="G152"/>
  <c r="G150"/>
  <c r="G147"/>
  <c r="G144"/>
  <c r="G5" i="34"/>
  <c r="G136" i="31"/>
  <c r="G17" i="23"/>
  <c r="G11" i="24"/>
  <c r="H3" i="30"/>
  <c r="G313" i="31" l="1"/>
  <c r="H7" i="30"/>
  <c r="H5"/>
  <c r="G32" l="1"/>
  <c r="G18" l="1"/>
  <c r="G8"/>
  <c r="G84" l="1"/>
  <c r="G133" l="1"/>
  <c r="G123"/>
  <c r="G116"/>
  <c r="G106"/>
  <c r="G103"/>
  <c r="G74"/>
  <c r="G67"/>
  <c r="G60"/>
  <c r="G39"/>
  <c r="G15"/>
  <c r="G25"/>
  <c r="G141" i="33"/>
  <c r="G45"/>
  <c r="G159"/>
  <c r="G160" s="1"/>
  <c r="G98"/>
  <c r="G101"/>
  <c r="G172"/>
  <c r="G167"/>
  <c r="G163"/>
  <c r="G164" s="1"/>
  <c r="G154"/>
  <c r="G152"/>
  <c r="G138"/>
  <c r="G135"/>
  <c r="G118"/>
  <c r="G110"/>
  <c r="G95"/>
  <c r="G92"/>
  <c r="G72"/>
  <c r="G69"/>
  <c r="G66"/>
  <c r="G63"/>
  <c r="G60"/>
  <c r="G42"/>
  <c r="G39"/>
  <c r="G36"/>
  <c r="G21"/>
  <c r="G18"/>
  <c r="G15"/>
  <c r="G173" l="1"/>
  <c r="G156"/>
  <c r="G174" l="1"/>
  <c r="G14" i="16"/>
  <c r="G30" i="18" l="1"/>
  <c r="G33"/>
  <c r="G35"/>
  <c r="G52" i="31"/>
  <c r="G94"/>
  <c r="G140" l="1"/>
  <c r="G141" s="1"/>
  <c r="G134"/>
  <c r="G132"/>
  <c r="G115"/>
  <c r="G113"/>
  <c r="G111"/>
  <c r="G96"/>
  <c r="G92"/>
  <c r="G75"/>
  <c r="G60"/>
  <c r="G50"/>
  <c r="G44"/>
  <c r="G30"/>
  <c r="G15"/>
  <c r="G34" i="20"/>
  <c r="G13"/>
  <c r="G142" l="1"/>
  <c r="G53"/>
  <c r="G18" i="21" l="1"/>
  <c r="G83"/>
  <c r="G79"/>
  <c r="G95"/>
  <c r="G14"/>
  <c r="G10"/>
  <c r="G91"/>
  <c r="G87" l="1"/>
  <c r="G39"/>
  <c r="G6"/>
  <c r="G122" i="25"/>
  <c r="G123" s="1"/>
  <c r="G124"/>
  <c r="G120"/>
  <c r="G103"/>
  <c r="G87"/>
  <c r="G67"/>
  <c r="G65"/>
  <c r="G63"/>
  <c r="G49"/>
  <c r="G30"/>
  <c r="G48" s="1"/>
  <c r="G25"/>
  <c r="G29" s="1"/>
  <c r="G23"/>
  <c r="G21"/>
  <c r="G15"/>
  <c r="G13"/>
  <c r="G22" l="1"/>
  <c r="G24"/>
  <c r="G14"/>
  <c r="G6" i="23"/>
  <c r="G7"/>
  <c r="G8"/>
  <c r="G9"/>
  <c r="G10"/>
  <c r="G11"/>
  <c r="G12"/>
  <c r="G13"/>
  <c r="G14"/>
  <c r="G15"/>
  <c r="G5"/>
  <c r="G3"/>
  <c r="G16" l="1"/>
  <c r="G10" i="24"/>
  <c r="G6" l="1"/>
  <c r="G130" i="30" l="1"/>
  <c r="G113"/>
  <c r="G100"/>
  <c r="G93"/>
  <c r="G91"/>
  <c r="G77"/>
  <c r="G53"/>
  <c r="G46"/>
  <c r="G122" i="18"/>
  <c r="G120"/>
  <c r="G103"/>
  <c r="G101"/>
  <c r="G99"/>
  <c r="G84"/>
  <c r="G82"/>
  <c r="G80"/>
  <c r="G63"/>
  <c r="G47"/>
  <c r="G27"/>
  <c r="G123" s="1"/>
  <c r="G140" i="20"/>
  <c r="G138"/>
  <c r="G121"/>
  <c r="G119"/>
  <c r="G117"/>
  <c r="G102"/>
  <c r="G100"/>
  <c r="G98"/>
  <c r="G82"/>
  <c r="G66"/>
  <c r="G51"/>
  <c r="G36"/>
  <c r="G32"/>
  <c r="G27"/>
  <c r="G75" i="21"/>
  <c r="G96" s="1"/>
  <c r="G61"/>
  <c r="G48"/>
  <c r="G33"/>
  <c r="G127" i="25"/>
  <c r="G121"/>
  <c r="G119"/>
  <c r="G102"/>
  <c r="G86"/>
  <c r="G66"/>
  <c r="G64"/>
  <c r="G62"/>
  <c r="G20"/>
  <c r="G12"/>
  <c r="G4" i="23"/>
  <c r="G143" i="20" l="1"/>
  <c r="G128" i="25"/>
  <c r="G131" i="30"/>
  <c r="G134" s="1"/>
  <c r="G142" i="31" l="1"/>
</calcChain>
</file>

<file path=xl/sharedStrings.xml><?xml version="1.0" encoding="utf-8"?>
<sst xmlns="http://schemas.openxmlformats.org/spreadsheetml/2006/main" count="1050" uniqueCount="172">
  <si>
    <t>№ п/п</t>
  </si>
  <si>
    <t>Установа</t>
  </si>
  <si>
    <t>Найменування</t>
  </si>
  <si>
    <t>Од вимір.</t>
  </si>
  <si>
    <t>кіль-ть</t>
  </si>
  <si>
    <t>Ціна</t>
  </si>
  <si>
    <t>Сума</t>
  </si>
  <si>
    <t>шт</t>
  </si>
  <si>
    <t>Всього:</t>
  </si>
  <si>
    <t>Примітка</t>
  </si>
  <si>
    <t>Благодійні внески за СІЧЕНЬ 2024  рік.</t>
  </si>
  <si>
    <t>Благодійні внески за ЛЮТИЙ 2024  рік.</t>
  </si>
  <si>
    <t>Благодійні внески за БЕРЕЗЕНЬ 2024  рік.</t>
  </si>
  <si>
    <t>КГ№58</t>
  </si>
  <si>
    <t>Миша</t>
  </si>
  <si>
    <t>Ноутбук</t>
  </si>
  <si>
    <t>Комп.Прог.</t>
  </si>
  <si>
    <t>КГ№74</t>
  </si>
  <si>
    <t>КГ№113</t>
  </si>
  <si>
    <t>КГ№14</t>
  </si>
  <si>
    <t>КГ№21</t>
  </si>
  <si>
    <t>КГ№124</t>
  </si>
  <si>
    <t>Lenovo Tab 4 7 Essential Tablet (Android) Library for all Tablet Kit with 40 Lenovo Tablets (Nanuk 935 Case) (40 шт планшетів з зарядним пристроєм в ящику)</t>
  </si>
  <si>
    <t>КПНЗ ЦДЮТ "Сонях" КМР</t>
  </si>
  <si>
    <t>Spart Kit cave (Nanuk 935 Case )(набір: планшети, 10 Port USB Charger, DCS1024 4 шт, Wi-fi GL iNet, GL-AR750S-dd9)</t>
  </si>
  <si>
    <t>Wi-fi маршрутизатор ( порт WAN: Enternet, SIM-карта 4G</t>
  </si>
  <si>
    <t>КЗШ№19</t>
  </si>
  <si>
    <t>КЗШ№31</t>
  </si>
  <si>
    <t>КЛ№35</t>
  </si>
  <si>
    <t>КГ№41</t>
  </si>
  <si>
    <t>КЗШ№43</t>
  </si>
  <si>
    <t>Lenovo Chromebook 100e GH 4/32 GB UKR</t>
  </si>
  <si>
    <t>КЗШ№51</t>
  </si>
  <si>
    <t>КЗШ№68</t>
  </si>
  <si>
    <t>КЗШ№72</t>
  </si>
  <si>
    <t>КСШ№74</t>
  </si>
  <si>
    <t>КГ№91</t>
  </si>
  <si>
    <t>КЗШ№113</t>
  </si>
  <si>
    <t>КСШ№118</t>
  </si>
  <si>
    <t>КЗШ№119</t>
  </si>
  <si>
    <t>КЗШ№124</t>
  </si>
  <si>
    <t>Wi-Fi TP Link AC750</t>
  </si>
  <si>
    <t>КЗШ№122</t>
  </si>
  <si>
    <t>Довіра</t>
  </si>
  <si>
    <t>Благодійні внески за КВІТЕНЬ 2024  рік.</t>
  </si>
  <si>
    <t>КЗШ №19</t>
  </si>
  <si>
    <t>КГ №21</t>
  </si>
  <si>
    <t>КЗШ №31</t>
  </si>
  <si>
    <t>КЛ №35</t>
  </si>
  <si>
    <t>КГ№68</t>
  </si>
  <si>
    <t>КСШ №70</t>
  </si>
  <si>
    <t>КГ№72</t>
  </si>
  <si>
    <t>КЛ№107</t>
  </si>
  <si>
    <t>КГ№118</t>
  </si>
  <si>
    <t>КГ№122</t>
  </si>
  <si>
    <t>КПНЛ</t>
  </si>
  <si>
    <t>Ноутбук HP 245 G9, Athlon 3050U, 14 FHD, 4GB DDR4 2400, 128 GB SSD</t>
  </si>
  <si>
    <r>
      <t>Комп</t>
    </r>
    <r>
      <rPr>
        <sz val="11"/>
        <color theme="1"/>
        <rFont val="Calibri"/>
        <family val="2"/>
        <charset val="204"/>
      </rPr>
      <t>'</t>
    </r>
    <r>
      <rPr>
        <sz val="11"/>
        <color theme="1"/>
        <rFont val="Times New Roman"/>
        <family val="1"/>
        <charset val="204"/>
      </rPr>
      <t>ютерна миша</t>
    </r>
  </si>
  <si>
    <t>Навушники</t>
  </si>
  <si>
    <t>КЗДО №14</t>
  </si>
  <si>
    <t>Благодійні внески за ТРАВЕНЬ 2024  рік.</t>
  </si>
  <si>
    <t>Ноутбук Laptops</t>
  </si>
  <si>
    <t>КГ №41</t>
  </si>
  <si>
    <t>КГ №51</t>
  </si>
  <si>
    <t>КГ №68</t>
  </si>
  <si>
    <t>КГ №91</t>
  </si>
  <si>
    <t>КГ №118</t>
  </si>
  <si>
    <t>Ноутбук "HP 245 G9" (в комплекті з футляром для переноски, навушниками, дротовою мишею)</t>
  </si>
  <si>
    <t>КЗШ №120</t>
  </si>
  <si>
    <t>КГ №122</t>
  </si>
  <si>
    <t>КГ №124</t>
  </si>
  <si>
    <t>ЦБВО</t>
  </si>
  <si>
    <r>
      <t>Комп</t>
    </r>
    <r>
      <rPr>
        <sz val="11"/>
        <color theme="1"/>
        <rFont val="Calibri"/>
        <family val="2"/>
        <charset val="204"/>
      </rPr>
      <t>'</t>
    </r>
    <r>
      <rPr>
        <sz val="11"/>
        <color theme="1"/>
        <rFont val="Times New Roman"/>
        <family val="1"/>
        <charset val="204"/>
      </rPr>
      <t>ютер (системний блок), б/у</t>
    </r>
  </si>
  <si>
    <t>Разом за травень по ЦБВО:</t>
  </si>
  <si>
    <t>Разом за травень по ДЮСШ:</t>
  </si>
  <si>
    <t>ДЮСШ 10</t>
  </si>
  <si>
    <t>КЗДО №32</t>
  </si>
  <si>
    <t>КЗДО №42</t>
  </si>
  <si>
    <t>КЗДО №90</t>
  </si>
  <si>
    <t>КЗДО №194</t>
  </si>
  <si>
    <t>КЗДО №197</t>
  </si>
  <si>
    <t>КЗДО №202</t>
  </si>
  <si>
    <t>КЗДО №234</t>
  </si>
  <si>
    <t>КЗДО №259</t>
  </si>
  <si>
    <t>КЗДО №300</t>
  </si>
  <si>
    <t>КЗДО №57</t>
  </si>
  <si>
    <t>Благодійні внески за ЧЕРВЕНЬ 2024  рік.</t>
  </si>
  <si>
    <t>Ноутбук Lenovo T480s</t>
  </si>
  <si>
    <t>КЗДО №30</t>
  </si>
  <si>
    <t>КЗДО №81</t>
  </si>
  <si>
    <t>КЗДО №89</t>
  </si>
  <si>
    <t>КЗДО №151</t>
  </si>
  <si>
    <t>КЗДО №156</t>
  </si>
  <si>
    <t>КЗДО №190</t>
  </si>
  <si>
    <t>КЗДО №191</t>
  </si>
  <si>
    <t>КЗДО №222</t>
  </si>
  <si>
    <t>КЗДО №249</t>
  </si>
  <si>
    <t>КЗДО №250</t>
  </si>
  <si>
    <t>КЗДО №254</t>
  </si>
  <si>
    <t>КЗДО №261</t>
  </si>
  <si>
    <t>КЗДО №264</t>
  </si>
  <si>
    <t>КЗДО №295</t>
  </si>
  <si>
    <t>КЗДО №301</t>
  </si>
  <si>
    <t>КЗДО №303</t>
  </si>
  <si>
    <t>Разом за червень по КЗДО:</t>
  </si>
  <si>
    <t>Разом за червень по 0611070:</t>
  </si>
  <si>
    <t>СЮТ</t>
  </si>
  <si>
    <t>Сонях</t>
  </si>
  <si>
    <t>Планшет Blackview Tab 13 Pro</t>
  </si>
  <si>
    <t>Благодійні внески за ЛИПЕНЬ 2024  рік.</t>
  </si>
  <si>
    <t>КЛ №113</t>
  </si>
  <si>
    <t>Ноутбук Chuwi HeroBook Pro Win 11 (CW1515/CW-112272) Gray</t>
  </si>
  <si>
    <t xml:space="preserve">БФП кольорового друкуCanon PIXMA Ink Е3440 </t>
  </si>
  <si>
    <t>КЛ №119</t>
  </si>
  <si>
    <t>БФП кольорового друку Canon PIXMA G3430 з Wi-Fi (5989C009)</t>
  </si>
  <si>
    <t>шт.</t>
  </si>
  <si>
    <t>РоутерMikroTikhAP ac2</t>
  </si>
  <si>
    <t>Комп'ютер, ноутбук</t>
  </si>
  <si>
    <t>БФП струменевий CANON</t>
  </si>
  <si>
    <t>Миша Logitech</t>
  </si>
  <si>
    <t>Мереж.акт TP-Link Archer AX 23</t>
  </si>
  <si>
    <t>Благодійні внески за СЕРПЕНЬ 2024  рік.</t>
  </si>
  <si>
    <t>БФП струменевий</t>
  </si>
  <si>
    <t>Разом за липень по КЗШ:</t>
  </si>
  <si>
    <t>Фахівець ЦБВО Ольга РЯБА</t>
  </si>
  <si>
    <t>КГ №17 КМР</t>
  </si>
  <si>
    <t>КГ №21 КМР</t>
  </si>
  <si>
    <t>КГ №31 КМР</t>
  </si>
  <si>
    <t>КЛ №35 КМР</t>
  </si>
  <si>
    <t>КГ №19 КМР</t>
  </si>
  <si>
    <t>КГ №41 КМР</t>
  </si>
  <si>
    <t>КПШ №43 КМР</t>
  </si>
  <si>
    <t>КГ №51 КМР</t>
  </si>
  <si>
    <t>КГ №58 КМР</t>
  </si>
  <si>
    <t>КГ №68 КМР</t>
  </si>
  <si>
    <t>КГ №70 КМР</t>
  </si>
  <si>
    <t>КГ №72 КМР</t>
  </si>
  <si>
    <t>КГ №74 КМР</t>
  </si>
  <si>
    <t>КГ №91 КМР</t>
  </si>
  <si>
    <t>КЛ №113 КМР</t>
  </si>
  <si>
    <t>КЛ №119 КМР</t>
  </si>
  <si>
    <t>КГ №120 КМР</t>
  </si>
  <si>
    <t>КЛ №122 КМР</t>
  </si>
  <si>
    <t>КЛ №124 КМР</t>
  </si>
  <si>
    <t>Разом за вересень по КЗШ:</t>
  </si>
  <si>
    <t>ДЮСШ 10 КМР</t>
  </si>
  <si>
    <t>Разом за вересень по ДЮСШ:</t>
  </si>
  <si>
    <t>Разом за вересень по СЮТ/Сонях:</t>
  </si>
  <si>
    <t>КЛ №107 КМР</t>
  </si>
  <si>
    <t>КГ №118 КМР</t>
  </si>
  <si>
    <t>Разом за вересень по Довіра:</t>
  </si>
  <si>
    <t>Благодійні внески за ЖОВТЕНЬ 2024  рік.</t>
  </si>
  <si>
    <t>Хромбук Леново (учні)</t>
  </si>
  <si>
    <t>Хромбук Леново (учителі)</t>
  </si>
  <si>
    <t>КЛ №35 "Імпульс" КМР</t>
  </si>
  <si>
    <t>КПНЛ КМР</t>
  </si>
  <si>
    <t>Благодійні внески за грудень 2024  рік.</t>
  </si>
  <si>
    <t>Multifunctional Printer Canon</t>
  </si>
  <si>
    <t>Personal Computer Lenovo ThinkCentre neo 50q Gen 4</t>
  </si>
  <si>
    <t>КЛ №107 "Лідер" КМР</t>
  </si>
  <si>
    <t>КГ №120КМР</t>
  </si>
  <si>
    <t>КГ №122 КМР</t>
  </si>
  <si>
    <t>КГ №124 КМР</t>
  </si>
  <si>
    <t>Разом за грудень по КЗШ:</t>
  </si>
  <si>
    <t>центр подолання освітніх втрат</t>
  </si>
  <si>
    <t>Ноутбук НР</t>
  </si>
  <si>
    <t>БФП кольорового друку</t>
  </si>
  <si>
    <t>Люксемб 7520</t>
  </si>
  <si>
    <t>комун</t>
  </si>
  <si>
    <t xml:space="preserve">КЛ №119 </t>
  </si>
  <si>
    <t>Ноутбук laptop 245 G9</t>
  </si>
  <si>
    <t>Благодійні внески за ВЕРЕСЕНЬ 2024  рік.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</si>
</sst>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FF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" fontId="0" fillId="0" borderId="0" xfId="0" applyNumberForma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/>
    <xf numFmtId="0" fontId="2" fillId="0" borderId="1" xfId="0" applyFont="1" applyBorder="1" applyAlignment="1">
      <alignment wrapText="1"/>
    </xf>
    <xf numFmtId="4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3" borderId="1" xfId="0" applyNumberFormat="1" applyFont="1" applyFill="1" applyBorder="1" applyAlignment="1">
      <alignment horizontal="center"/>
    </xf>
    <xf numFmtId="0" fontId="3" fillId="0" borderId="1" xfId="0" applyFont="1" applyBorder="1"/>
    <xf numFmtId="0" fontId="2" fillId="3" borderId="0" xfId="0" applyFont="1" applyFill="1"/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4" fontId="2" fillId="5" borderId="1" xfId="0" applyNumberFormat="1" applyFont="1" applyFill="1" applyBorder="1"/>
    <xf numFmtId="0" fontId="2" fillId="0" borderId="0" xfId="0" applyFont="1" applyAlignment="1">
      <alignment horizontal="center"/>
    </xf>
    <xf numFmtId="4" fontId="2" fillId="4" borderId="1" xfId="0" applyNumberFormat="1" applyFont="1" applyFill="1" applyBorder="1"/>
    <xf numFmtId="0" fontId="2" fillId="0" borderId="0" xfId="0" applyNumberFormat="1" applyFont="1" applyAlignment="1">
      <alignment horizontal="center"/>
    </xf>
    <xf numFmtId="4" fontId="4" fillId="3" borderId="1" xfId="0" applyNumberFormat="1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2" fillId="3" borderId="0" xfId="0" applyNumberFormat="1" applyFont="1" applyFill="1"/>
    <xf numFmtId="4" fontId="2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4" xfId="0" applyFont="1" applyBorder="1" applyAlignment="1">
      <alignment horizontal="left" wrapText="1" inden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left" wrapText="1" indent="1"/>
    </xf>
    <xf numFmtId="0" fontId="8" fillId="0" borderId="7" xfId="0" applyFont="1" applyBorder="1" applyAlignment="1">
      <alignment horizontal="center" wrapText="1"/>
    </xf>
    <xf numFmtId="2" fontId="8" fillId="0" borderId="5" xfId="0" applyNumberFormat="1" applyFont="1" applyBorder="1" applyAlignment="1">
      <alignment horizontal="right" wrapText="1"/>
    </xf>
    <xf numFmtId="2" fontId="8" fillId="0" borderId="7" xfId="0" applyNumberFormat="1" applyFont="1" applyBorder="1" applyAlignment="1">
      <alignment horizontal="right" wrapText="1"/>
    </xf>
    <xf numFmtId="0" fontId="2" fillId="5" borderId="0" xfId="0" applyFont="1" applyFill="1"/>
    <xf numFmtId="0" fontId="7" fillId="0" borderId="1" xfId="0" applyFont="1" applyBorder="1" applyAlignment="1">
      <alignment wrapText="1"/>
    </xf>
    <xf numFmtId="0" fontId="2" fillId="5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G11"/>
  <sheetViews>
    <sheetView tabSelected="1" view="pageBreakPreview" zoomScale="93" zoomScaleSheetLayoutView="93" workbookViewId="0">
      <selection activeCell="G12" sqref="G12"/>
    </sheetView>
  </sheetViews>
  <sheetFormatPr defaultRowHeight="15"/>
  <cols>
    <col min="1" max="1" width="3.85546875" style="23" customWidth="1"/>
    <col min="2" max="2" width="29.42578125" style="2" customWidth="1"/>
    <col min="3" max="3" width="32.140625" style="2" customWidth="1"/>
    <col min="4" max="4" width="10.7109375" style="2" customWidth="1"/>
    <col min="5" max="5" width="10.7109375" style="25" customWidth="1"/>
    <col min="6" max="6" width="14.7109375" style="8" customWidth="1"/>
    <col min="7" max="7" width="13.85546875" style="8" customWidth="1"/>
    <col min="8" max="8" width="20.7109375" style="2" customWidth="1"/>
    <col min="9" max="16384" width="9.140625" style="2"/>
  </cols>
  <sheetData>
    <row r="1" spans="1:7" ht="18.75">
      <c r="A1" s="44" t="s">
        <v>10</v>
      </c>
      <c r="B1" s="44"/>
      <c r="C1" s="44"/>
      <c r="D1" s="44"/>
      <c r="E1" s="44"/>
      <c r="F1" s="44"/>
      <c r="G1" s="44"/>
    </row>
    <row r="2" spans="1:7" ht="30">
      <c r="A2" s="27" t="s">
        <v>0</v>
      </c>
      <c r="B2" s="29" t="s">
        <v>1</v>
      </c>
      <c r="C2" s="29" t="s">
        <v>2</v>
      </c>
      <c r="D2" s="29" t="s">
        <v>3</v>
      </c>
      <c r="E2" s="30" t="s">
        <v>4</v>
      </c>
      <c r="F2" s="31" t="s">
        <v>5</v>
      </c>
      <c r="G2" s="31" t="s">
        <v>6</v>
      </c>
    </row>
    <row r="3" spans="1:7">
      <c r="A3" s="4">
        <v>40</v>
      </c>
      <c r="B3" s="45" t="s">
        <v>13</v>
      </c>
      <c r="C3" s="3" t="s">
        <v>14</v>
      </c>
      <c r="D3" s="3" t="s">
        <v>7</v>
      </c>
      <c r="E3" s="5">
        <v>1</v>
      </c>
      <c r="F3" s="6">
        <v>299.89999999999998</v>
      </c>
      <c r="G3" s="6">
        <v>299.89999999999998</v>
      </c>
    </row>
    <row r="4" spans="1:7">
      <c r="A4" s="4">
        <v>41</v>
      </c>
      <c r="B4" s="46"/>
      <c r="C4" s="3" t="s">
        <v>15</v>
      </c>
      <c r="D4" s="3" t="s">
        <v>7</v>
      </c>
      <c r="E4" s="5">
        <v>1</v>
      </c>
      <c r="F4" s="6">
        <v>17999</v>
      </c>
      <c r="G4" s="6">
        <v>17999</v>
      </c>
    </row>
    <row r="5" spans="1:7">
      <c r="A5" s="4">
        <v>42</v>
      </c>
      <c r="B5" s="47"/>
      <c r="C5" s="3" t="s">
        <v>16</v>
      </c>
      <c r="D5" s="3" t="s">
        <v>7</v>
      </c>
      <c r="E5" s="5">
        <v>1</v>
      </c>
      <c r="F5" s="6">
        <v>6700</v>
      </c>
      <c r="G5" s="6">
        <v>6700</v>
      </c>
    </row>
    <row r="6" spans="1:7">
      <c r="A6" s="9"/>
      <c r="B6" s="10"/>
      <c r="C6" s="10" t="s">
        <v>8</v>
      </c>
      <c r="D6" s="10"/>
      <c r="E6" s="11"/>
      <c r="F6" s="12"/>
      <c r="G6" s="12">
        <f>SUM(G3:G5)</f>
        <v>24998.9</v>
      </c>
    </row>
    <row r="7" spans="1:7">
      <c r="A7" s="4">
        <v>41</v>
      </c>
      <c r="B7" s="45" t="s">
        <v>18</v>
      </c>
      <c r="C7" s="3" t="s">
        <v>14</v>
      </c>
      <c r="D7" s="3" t="s">
        <v>7</v>
      </c>
      <c r="E7" s="5">
        <v>1</v>
      </c>
      <c r="F7" s="6">
        <v>299.89999999999998</v>
      </c>
      <c r="G7" s="6">
        <v>299.89999999999998</v>
      </c>
    </row>
    <row r="8" spans="1:7">
      <c r="A8" s="4">
        <v>42</v>
      </c>
      <c r="B8" s="46"/>
      <c r="C8" s="3" t="s">
        <v>15</v>
      </c>
      <c r="D8" s="3" t="s">
        <v>7</v>
      </c>
      <c r="E8" s="5">
        <v>1</v>
      </c>
      <c r="F8" s="6">
        <v>17999</v>
      </c>
      <c r="G8" s="6">
        <v>17999</v>
      </c>
    </row>
    <row r="9" spans="1:7">
      <c r="A9" s="4">
        <v>43</v>
      </c>
      <c r="B9" s="47"/>
      <c r="C9" s="3" t="s">
        <v>16</v>
      </c>
      <c r="D9" s="3" t="s">
        <v>7</v>
      </c>
      <c r="E9" s="5">
        <v>1</v>
      </c>
      <c r="F9" s="6">
        <v>6700</v>
      </c>
      <c r="G9" s="6">
        <v>6700</v>
      </c>
    </row>
    <row r="10" spans="1:7">
      <c r="A10" s="9"/>
      <c r="B10" s="10"/>
      <c r="C10" s="10" t="s">
        <v>8</v>
      </c>
      <c r="D10" s="10"/>
      <c r="E10" s="11"/>
      <c r="F10" s="12"/>
      <c r="G10" s="12">
        <f>SUM(G7:G9)</f>
        <v>24998.9</v>
      </c>
    </row>
    <row r="11" spans="1:7">
      <c r="A11" s="4">
        <v>3</v>
      </c>
      <c r="B11" s="3"/>
      <c r="C11" s="3"/>
      <c r="D11" s="3"/>
      <c r="E11" s="5"/>
      <c r="F11" s="6"/>
      <c r="G11" s="6">
        <f>SUM(G10+G6)</f>
        <v>49997.8</v>
      </c>
    </row>
  </sheetData>
  <mergeCells count="3">
    <mergeCell ref="A1:G1"/>
    <mergeCell ref="B3:B5"/>
    <mergeCell ref="B7:B9"/>
  </mergeCells>
  <pageMargins left="0.70866141732283472" right="0.70866141732283472" top="0.2" bottom="0.2" header="0.31496062992125984" footer="0.31496062992125984"/>
  <pageSetup paperSize="9" scale="64" orientation="landscape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G17"/>
  <sheetViews>
    <sheetView view="pageBreakPreview" zoomScale="89" zoomScaleSheetLayoutView="89" workbookViewId="0">
      <selection activeCell="G18" sqref="G18"/>
    </sheetView>
  </sheetViews>
  <sheetFormatPr defaultRowHeight="15"/>
  <cols>
    <col min="1" max="1" width="3.85546875" style="23" customWidth="1"/>
    <col min="2" max="2" width="29.42578125" style="2" customWidth="1"/>
    <col min="3" max="3" width="39.85546875" style="2" customWidth="1"/>
    <col min="4" max="4" width="10.7109375" style="2" customWidth="1"/>
    <col min="5" max="5" width="10.7109375" style="25" customWidth="1"/>
    <col min="6" max="6" width="14.7109375" style="8" customWidth="1"/>
    <col min="7" max="7" width="13.85546875" style="8" customWidth="1"/>
    <col min="8" max="8" width="20.7109375" style="2" customWidth="1"/>
    <col min="9" max="16384" width="9.140625" style="2"/>
  </cols>
  <sheetData>
    <row r="1" spans="1:7" ht="18.75">
      <c r="A1" s="44" t="s">
        <v>11</v>
      </c>
      <c r="B1" s="44"/>
      <c r="C1" s="44"/>
      <c r="D1" s="44"/>
      <c r="E1" s="44"/>
      <c r="F1" s="44"/>
      <c r="G1" s="44"/>
    </row>
    <row r="2" spans="1:7" ht="30">
      <c r="A2" s="27" t="s">
        <v>0</v>
      </c>
      <c r="B2" s="29" t="s">
        <v>1</v>
      </c>
      <c r="C2" s="29" t="s">
        <v>2</v>
      </c>
      <c r="D2" s="29" t="s">
        <v>3</v>
      </c>
      <c r="E2" s="30" t="s">
        <v>4</v>
      </c>
      <c r="F2" s="31" t="s">
        <v>5</v>
      </c>
      <c r="G2" s="31" t="s">
        <v>6</v>
      </c>
    </row>
    <row r="3" spans="1:7" ht="55.5" customHeight="1">
      <c r="A3" s="4">
        <v>5</v>
      </c>
      <c r="B3" s="29" t="s">
        <v>21</v>
      </c>
      <c r="C3" s="7" t="s">
        <v>22</v>
      </c>
      <c r="D3" s="3" t="s">
        <v>7</v>
      </c>
      <c r="E3" s="5">
        <v>1</v>
      </c>
      <c r="F3" s="6">
        <v>314438.65999999997</v>
      </c>
      <c r="G3" s="6">
        <f t="shared" ref="G3:G15" si="0">E3*F3</f>
        <v>314438.65999999997</v>
      </c>
    </row>
    <row r="4" spans="1:7">
      <c r="A4" s="9"/>
      <c r="B4" s="10"/>
      <c r="C4" s="10" t="s">
        <v>8</v>
      </c>
      <c r="D4" s="10"/>
      <c r="E4" s="11"/>
      <c r="F4" s="12"/>
      <c r="G4" s="12">
        <f>SUM(G3:G3)</f>
        <v>314438.65999999997</v>
      </c>
    </row>
    <row r="5" spans="1:7" ht="42" customHeight="1">
      <c r="A5" s="13">
        <v>1</v>
      </c>
      <c r="B5" s="48" t="s">
        <v>23</v>
      </c>
      <c r="C5" s="7" t="s">
        <v>24</v>
      </c>
      <c r="D5" s="3" t="s">
        <v>7</v>
      </c>
      <c r="E5" s="5">
        <v>1</v>
      </c>
      <c r="F5" s="6">
        <v>314438.65999999997</v>
      </c>
      <c r="G5" s="6">
        <f t="shared" si="0"/>
        <v>314438.65999999997</v>
      </c>
    </row>
    <row r="6" spans="1:7" ht="30.75" customHeight="1">
      <c r="A6" s="13">
        <v>3</v>
      </c>
      <c r="B6" s="49"/>
      <c r="C6" s="7" t="s">
        <v>25</v>
      </c>
      <c r="D6" s="3" t="s">
        <v>7</v>
      </c>
      <c r="E6" s="5">
        <v>1</v>
      </c>
      <c r="F6" s="6">
        <v>3230</v>
      </c>
      <c r="G6" s="6">
        <f t="shared" si="0"/>
        <v>3230</v>
      </c>
    </row>
    <row r="7" spans="1:7" hidden="1">
      <c r="A7" s="13"/>
      <c r="B7" s="14"/>
      <c r="C7" s="3"/>
      <c r="D7" s="3"/>
      <c r="E7" s="16"/>
      <c r="F7" s="15"/>
      <c r="G7" s="6">
        <f t="shared" si="0"/>
        <v>0</v>
      </c>
    </row>
    <row r="8" spans="1:7" hidden="1">
      <c r="A8" s="13"/>
      <c r="B8" s="14"/>
      <c r="C8" s="3"/>
      <c r="D8" s="3"/>
      <c r="E8" s="16"/>
      <c r="F8" s="15"/>
      <c r="G8" s="6">
        <f t="shared" si="0"/>
        <v>0</v>
      </c>
    </row>
    <row r="9" spans="1:7" hidden="1">
      <c r="A9" s="13"/>
      <c r="B9" s="14"/>
      <c r="C9" s="3"/>
      <c r="D9" s="3"/>
      <c r="E9" s="16"/>
      <c r="F9" s="15"/>
      <c r="G9" s="6">
        <f t="shared" si="0"/>
        <v>0</v>
      </c>
    </row>
    <row r="10" spans="1:7" hidden="1">
      <c r="A10" s="13"/>
      <c r="B10" s="14"/>
      <c r="C10" s="3"/>
      <c r="D10" s="3"/>
      <c r="E10" s="16"/>
      <c r="F10" s="15"/>
      <c r="G10" s="6">
        <f t="shared" si="0"/>
        <v>0</v>
      </c>
    </row>
    <row r="11" spans="1:7" hidden="1">
      <c r="A11" s="13"/>
      <c r="B11" s="14"/>
      <c r="C11" s="3"/>
      <c r="D11" s="3"/>
      <c r="E11" s="16"/>
      <c r="F11" s="15"/>
      <c r="G11" s="6">
        <f t="shared" si="0"/>
        <v>0</v>
      </c>
    </row>
    <row r="12" spans="1:7" hidden="1">
      <c r="A12" s="13"/>
      <c r="B12" s="14"/>
      <c r="C12" s="3"/>
      <c r="D12" s="3"/>
      <c r="E12" s="16"/>
      <c r="F12" s="15"/>
      <c r="G12" s="6">
        <f t="shared" si="0"/>
        <v>0</v>
      </c>
    </row>
    <row r="13" spans="1:7" hidden="1">
      <c r="A13" s="13"/>
      <c r="B13" s="14"/>
      <c r="C13" s="3"/>
      <c r="D13" s="3"/>
      <c r="E13" s="16"/>
      <c r="F13" s="15"/>
      <c r="G13" s="6">
        <f t="shared" si="0"/>
        <v>0</v>
      </c>
    </row>
    <row r="14" spans="1:7" hidden="1">
      <c r="A14" s="13"/>
      <c r="B14" s="14"/>
      <c r="C14" s="3"/>
      <c r="D14" s="3"/>
      <c r="E14" s="16"/>
      <c r="F14" s="15"/>
      <c r="G14" s="6">
        <f t="shared" si="0"/>
        <v>0</v>
      </c>
    </row>
    <row r="15" spans="1:7" hidden="1">
      <c r="A15" s="13"/>
      <c r="B15" s="14"/>
      <c r="C15" s="3"/>
      <c r="D15" s="3"/>
      <c r="E15" s="5"/>
      <c r="F15" s="6"/>
      <c r="G15" s="6">
        <f t="shared" si="0"/>
        <v>0</v>
      </c>
    </row>
    <row r="16" spans="1:7">
      <c r="A16" s="9"/>
      <c r="B16" s="10"/>
      <c r="C16" s="10" t="s">
        <v>8</v>
      </c>
      <c r="D16" s="10"/>
      <c r="E16" s="11"/>
      <c r="F16" s="12"/>
      <c r="G16" s="12">
        <f>SUM(G5:G15)</f>
        <v>317668.65999999997</v>
      </c>
    </row>
    <row r="17" spans="7:7">
      <c r="G17" s="8">
        <f>SUM(G16,G4)</f>
        <v>632107.31999999995</v>
      </c>
    </row>
  </sheetData>
  <mergeCells count="2">
    <mergeCell ref="A1:G1"/>
    <mergeCell ref="B5:B6"/>
  </mergeCells>
  <pageMargins left="0.70866141732283472" right="0.16" top="0.96" bottom="0.2" header="0.31496062992125984" footer="0.31496062992125984"/>
  <pageSetup paperSize="9" scale="80" orientation="landscape" r:id="rId1"/>
  <colBreaks count="1" manualBreakCount="1">
    <brk id="6" max="16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5" tint="0.59999389629810485"/>
  </sheetPr>
  <dimension ref="A1:H128"/>
  <sheetViews>
    <sheetView view="pageBreakPreview" topLeftCell="A25" zoomScaleSheetLayoutView="100" workbookViewId="0">
      <selection activeCell="I102" sqref="I102"/>
    </sheetView>
  </sheetViews>
  <sheetFormatPr defaultRowHeight="15"/>
  <cols>
    <col min="1" max="1" width="10" style="23" customWidth="1"/>
    <col min="2" max="2" width="18.140625" style="2" customWidth="1"/>
    <col min="3" max="3" width="45.5703125" style="2" customWidth="1"/>
    <col min="4" max="4" width="6" style="2" customWidth="1"/>
    <col min="5" max="5" width="7.28515625" style="25" customWidth="1"/>
    <col min="6" max="6" width="9" style="8" customWidth="1"/>
    <col min="7" max="7" width="14" style="8" customWidth="1"/>
    <col min="8" max="8" width="12.42578125" style="2" customWidth="1"/>
    <col min="9" max="9" width="20.7109375" style="2" customWidth="1"/>
    <col min="10" max="16384" width="9.140625" style="2"/>
  </cols>
  <sheetData>
    <row r="1" spans="1:8" ht="18.75">
      <c r="A1" s="44" t="s">
        <v>12</v>
      </c>
      <c r="B1" s="44"/>
      <c r="C1" s="44"/>
      <c r="D1" s="44"/>
      <c r="E1" s="44"/>
      <c r="F1" s="44"/>
      <c r="G1" s="44"/>
      <c r="H1" s="44"/>
    </row>
    <row r="2" spans="1:8">
      <c r="A2" s="27" t="s">
        <v>0</v>
      </c>
      <c r="B2" s="29" t="s">
        <v>1</v>
      </c>
      <c r="C2" s="29" t="s">
        <v>2</v>
      </c>
      <c r="D2" s="29" t="s">
        <v>3</v>
      </c>
      <c r="E2" s="30" t="s">
        <v>4</v>
      </c>
      <c r="F2" s="31" t="s">
        <v>5</v>
      </c>
      <c r="G2" s="31" t="s">
        <v>6</v>
      </c>
      <c r="H2" s="29" t="s">
        <v>9</v>
      </c>
    </row>
    <row r="3" spans="1:8">
      <c r="A3" s="4">
        <v>4</v>
      </c>
      <c r="B3" s="3" t="s">
        <v>19</v>
      </c>
      <c r="C3" s="3" t="s">
        <v>31</v>
      </c>
      <c r="D3" s="3" t="s">
        <v>7</v>
      </c>
      <c r="E3" s="5">
        <v>2</v>
      </c>
      <c r="F3" s="6">
        <v>5957.23</v>
      </c>
      <c r="G3" s="6">
        <v>11914.46</v>
      </c>
      <c r="H3" s="3"/>
    </row>
    <row r="4" spans="1:8" hidden="1">
      <c r="A4" s="4"/>
      <c r="B4" s="3"/>
      <c r="C4" s="3"/>
      <c r="D4" s="3"/>
      <c r="E4" s="5"/>
      <c r="F4" s="6"/>
      <c r="G4" s="6"/>
      <c r="H4" s="3"/>
    </row>
    <row r="5" spans="1:8" hidden="1">
      <c r="A5" s="4"/>
      <c r="B5" s="3"/>
      <c r="C5" s="3"/>
      <c r="D5" s="3"/>
      <c r="E5" s="5"/>
      <c r="F5" s="6"/>
      <c r="G5" s="6"/>
      <c r="H5" s="3"/>
    </row>
    <row r="6" spans="1:8" hidden="1">
      <c r="A6" s="4"/>
      <c r="B6" s="3"/>
      <c r="C6" s="3"/>
      <c r="D6" s="3"/>
      <c r="E6" s="5"/>
      <c r="F6" s="6"/>
      <c r="G6" s="6"/>
      <c r="H6" s="3"/>
    </row>
    <row r="7" spans="1:8" hidden="1">
      <c r="A7" s="4"/>
      <c r="B7" s="3"/>
      <c r="C7" s="3"/>
      <c r="D7" s="3"/>
      <c r="E7" s="5"/>
      <c r="F7" s="6"/>
      <c r="G7" s="6"/>
      <c r="H7" s="3"/>
    </row>
    <row r="8" spans="1:8" hidden="1">
      <c r="A8" s="4"/>
      <c r="B8" s="3"/>
      <c r="C8" s="3"/>
      <c r="D8" s="3"/>
      <c r="E8" s="5"/>
      <c r="F8" s="6"/>
      <c r="G8" s="6"/>
      <c r="H8" s="3"/>
    </row>
    <row r="9" spans="1:8" hidden="1">
      <c r="A9" s="4"/>
      <c r="B9" s="3"/>
      <c r="C9" s="3"/>
      <c r="D9" s="3"/>
      <c r="E9" s="5"/>
      <c r="F9" s="6"/>
      <c r="G9" s="6"/>
      <c r="H9" s="3"/>
    </row>
    <row r="10" spans="1:8" hidden="1">
      <c r="A10" s="4"/>
      <c r="B10" s="3"/>
      <c r="C10" s="3"/>
      <c r="D10" s="3"/>
      <c r="E10" s="5"/>
      <c r="F10" s="6"/>
      <c r="G10" s="6"/>
      <c r="H10" s="3"/>
    </row>
    <row r="11" spans="1:8" hidden="1">
      <c r="A11" s="4"/>
      <c r="B11" s="3"/>
      <c r="C11" s="3"/>
      <c r="D11" s="3"/>
      <c r="E11" s="5"/>
      <c r="F11" s="6"/>
      <c r="G11" s="6"/>
      <c r="H11" s="3"/>
    </row>
    <row r="12" spans="1:8">
      <c r="A12" s="9"/>
      <c r="B12" s="10"/>
      <c r="C12" s="10" t="s">
        <v>8</v>
      </c>
      <c r="D12" s="10"/>
      <c r="E12" s="11"/>
      <c r="F12" s="12"/>
      <c r="G12" s="12">
        <f>SUM(G3:G11)</f>
        <v>11914.46</v>
      </c>
      <c r="H12" s="12"/>
    </row>
    <row r="13" spans="1:8">
      <c r="A13" s="4">
        <v>13</v>
      </c>
      <c r="B13" s="3" t="s">
        <v>26</v>
      </c>
      <c r="C13" s="3" t="s">
        <v>31</v>
      </c>
      <c r="D13" s="3" t="s">
        <v>7</v>
      </c>
      <c r="E13" s="5">
        <v>1</v>
      </c>
      <c r="F13" s="6">
        <v>5957.23</v>
      </c>
      <c r="G13" s="6">
        <f>F13*E13</f>
        <v>5957.23</v>
      </c>
      <c r="H13" s="6"/>
    </row>
    <row r="14" spans="1:8">
      <c r="A14" s="9"/>
      <c r="B14" s="10"/>
      <c r="C14" s="10" t="s">
        <v>8</v>
      </c>
      <c r="D14" s="10"/>
      <c r="E14" s="11"/>
      <c r="F14" s="12"/>
      <c r="G14" s="12">
        <f>SUM(G13:G13)</f>
        <v>5957.23</v>
      </c>
      <c r="H14" s="10"/>
    </row>
    <row r="15" spans="1:8">
      <c r="A15" s="4">
        <v>1</v>
      </c>
      <c r="B15" s="3" t="s">
        <v>20</v>
      </c>
      <c r="C15" s="3" t="s">
        <v>31</v>
      </c>
      <c r="D15" s="3" t="s">
        <v>7</v>
      </c>
      <c r="E15" s="5">
        <v>2</v>
      </c>
      <c r="F15" s="6">
        <v>5957.23</v>
      </c>
      <c r="G15" s="6">
        <f>F15*E15</f>
        <v>11914.46</v>
      </c>
      <c r="H15" s="6"/>
    </row>
    <row r="16" spans="1:8" hidden="1">
      <c r="A16" s="4"/>
      <c r="B16" s="3"/>
      <c r="C16" s="3"/>
      <c r="D16" s="3"/>
      <c r="E16" s="5"/>
      <c r="F16" s="6"/>
      <c r="G16" s="6"/>
      <c r="H16" s="6"/>
    </row>
    <row r="17" spans="1:8" hidden="1">
      <c r="A17" s="4"/>
      <c r="B17" s="3"/>
      <c r="C17" s="3"/>
      <c r="D17" s="3"/>
      <c r="E17" s="5"/>
      <c r="F17" s="6"/>
      <c r="G17" s="6"/>
      <c r="H17" s="6"/>
    </row>
    <row r="18" spans="1:8" hidden="1">
      <c r="A18" s="4"/>
      <c r="B18" s="3"/>
      <c r="C18" s="3"/>
      <c r="D18" s="3"/>
      <c r="E18" s="5"/>
      <c r="F18" s="6"/>
      <c r="G18" s="6"/>
      <c r="H18" s="6"/>
    </row>
    <row r="19" spans="1:8" hidden="1">
      <c r="A19" s="4"/>
      <c r="B19" s="3"/>
      <c r="C19" s="3"/>
      <c r="D19" s="3"/>
      <c r="E19" s="5"/>
      <c r="F19" s="6"/>
      <c r="G19" s="6"/>
      <c r="H19" s="6"/>
    </row>
    <row r="20" spans="1:8">
      <c r="A20" s="9"/>
      <c r="B20" s="10"/>
      <c r="C20" s="10" t="s">
        <v>8</v>
      </c>
      <c r="D20" s="10"/>
      <c r="E20" s="11"/>
      <c r="F20" s="12"/>
      <c r="G20" s="12">
        <f>SUM(G15:G19)</f>
        <v>11914.46</v>
      </c>
      <c r="H20" s="10"/>
    </row>
    <row r="21" spans="1:8">
      <c r="A21" s="13">
        <v>1</v>
      </c>
      <c r="B21" s="14" t="s">
        <v>27</v>
      </c>
      <c r="C21" s="3" t="s">
        <v>31</v>
      </c>
      <c r="D21" s="3" t="s">
        <v>7</v>
      </c>
      <c r="E21" s="5">
        <v>1</v>
      </c>
      <c r="F21" s="6">
        <v>5957.23</v>
      </c>
      <c r="G21" s="6">
        <f>F21*E21</f>
        <v>5957.23</v>
      </c>
      <c r="H21" s="15"/>
    </row>
    <row r="22" spans="1:8">
      <c r="A22" s="9"/>
      <c r="B22" s="10"/>
      <c r="C22" s="10" t="s">
        <v>8</v>
      </c>
      <c r="D22" s="10"/>
      <c r="E22" s="11"/>
      <c r="F22" s="12"/>
      <c r="G22" s="12">
        <f>SUM(G21:G21)</f>
        <v>5957.23</v>
      </c>
      <c r="H22" s="10"/>
    </row>
    <row r="23" spans="1:8" s="18" customFormat="1">
      <c r="A23" s="13">
        <v>1</v>
      </c>
      <c r="B23" s="14" t="s">
        <v>28</v>
      </c>
      <c r="C23" s="3" t="s">
        <v>31</v>
      </c>
      <c r="D23" s="3" t="s">
        <v>7</v>
      </c>
      <c r="E23" s="5">
        <v>2</v>
      </c>
      <c r="F23" s="6">
        <v>5957.23</v>
      </c>
      <c r="G23" s="6">
        <f>F23*E23</f>
        <v>11914.46</v>
      </c>
      <c r="H23" s="14"/>
    </row>
    <row r="24" spans="1:8">
      <c r="A24" s="9"/>
      <c r="B24" s="10"/>
      <c r="C24" s="10" t="s">
        <v>8</v>
      </c>
      <c r="D24" s="10"/>
      <c r="E24" s="11"/>
      <c r="F24" s="12"/>
      <c r="G24" s="12">
        <f>SUM(G23:G23)</f>
        <v>11914.46</v>
      </c>
      <c r="H24" s="10"/>
    </row>
    <row r="25" spans="1:8">
      <c r="A25" s="13">
        <v>1</v>
      </c>
      <c r="B25" s="14" t="s">
        <v>29</v>
      </c>
      <c r="C25" s="3" t="s">
        <v>31</v>
      </c>
      <c r="D25" s="3" t="s">
        <v>7</v>
      </c>
      <c r="E25" s="5">
        <v>24</v>
      </c>
      <c r="F25" s="6">
        <v>5957.23</v>
      </c>
      <c r="G25" s="6">
        <f>F25*E25</f>
        <v>142973.51999999999</v>
      </c>
      <c r="H25" s="14"/>
    </row>
    <row r="26" spans="1:8" hidden="1">
      <c r="A26" s="13">
        <v>2</v>
      </c>
      <c r="B26" s="14" t="s">
        <v>29</v>
      </c>
      <c r="C26" s="3"/>
      <c r="D26" s="3"/>
      <c r="E26" s="5"/>
      <c r="F26" s="6"/>
      <c r="G26" s="6"/>
      <c r="H26" s="14"/>
    </row>
    <row r="27" spans="1:8" hidden="1">
      <c r="A27" s="13"/>
      <c r="B27" s="14"/>
      <c r="C27" s="3"/>
      <c r="D27" s="3"/>
      <c r="E27" s="5"/>
      <c r="F27" s="6"/>
      <c r="G27" s="6"/>
      <c r="H27" s="14"/>
    </row>
    <row r="28" spans="1:8" hidden="1">
      <c r="A28" s="13"/>
      <c r="B28" s="14"/>
      <c r="C28" s="3"/>
      <c r="D28" s="3"/>
      <c r="E28" s="16"/>
      <c r="F28" s="15"/>
      <c r="G28" s="6"/>
      <c r="H28" s="14"/>
    </row>
    <row r="29" spans="1:8">
      <c r="A29" s="9"/>
      <c r="B29" s="10"/>
      <c r="C29" s="10" t="s">
        <v>8</v>
      </c>
      <c r="D29" s="10"/>
      <c r="E29" s="11"/>
      <c r="F29" s="12"/>
      <c r="G29" s="12">
        <f>SUM(G25:G28)</f>
        <v>142973.51999999999</v>
      </c>
      <c r="H29" s="10"/>
    </row>
    <row r="30" spans="1:8">
      <c r="A30" s="13">
        <v>2</v>
      </c>
      <c r="B30" s="14" t="s">
        <v>30</v>
      </c>
      <c r="C30" s="3" t="s">
        <v>31</v>
      </c>
      <c r="D30" s="3" t="s">
        <v>7</v>
      </c>
      <c r="E30" s="5">
        <v>2</v>
      </c>
      <c r="F30" s="6">
        <v>5957.23</v>
      </c>
      <c r="G30" s="6">
        <f>F30*E30</f>
        <v>11914.46</v>
      </c>
      <c r="H30" s="14"/>
    </row>
    <row r="31" spans="1:8" hidden="1">
      <c r="A31" s="13"/>
      <c r="B31" s="14"/>
      <c r="C31" s="3"/>
      <c r="D31" s="3"/>
      <c r="E31" s="16"/>
      <c r="F31" s="15"/>
      <c r="G31" s="6"/>
      <c r="H31" s="14"/>
    </row>
    <row r="32" spans="1:8" hidden="1">
      <c r="A32" s="13"/>
      <c r="B32" s="14"/>
      <c r="C32" s="3"/>
      <c r="D32" s="3"/>
      <c r="E32" s="16"/>
      <c r="F32" s="15"/>
      <c r="G32" s="6"/>
      <c r="H32" s="14"/>
    </row>
    <row r="33" spans="1:8" hidden="1">
      <c r="A33" s="13"/>
      <c r="B33" s="14"/>
      <c r="C33" s="3"/>
      <c r="D33" s="3"/>
      <c r="E33" s="16"/>
      <c r="F33" s="15"/>
      <c r="G33" s="6"/>
      <c r="H33" s="14"/>
    </row>
    <row r="34" spans="1:8" hidden="1">
      <c r="A34" s="13"/>
      <c r="B34" s="14"/>
      <c r="C34" s="3"/>
      <c r="D34" s="3"/>
      <c r="E34" s="16"/>
      <c r="F34" s="15"/>
      <c r="G34" s="6"/>
      <c r="H34" s="14"/>
    </row>
    <row r="35" spans="1:8" hidden="1">
      <c r="A35" s="13"/>
      <c r="B35" s="14"/>
      <c r="C35" s="3"/>
      <c r="D35" s="3"/>
      <c r="E35" s="16"/>
      <c r="F35" s="15"/>
      <c r="G35" s="6"/>
      <c r="H35" s="14"/>
    </row>
    <row r="36" spans="1:8" hidden="1">
      <c r="A36" s="13"/>
      <c r="B36" s="14"/>
      <c r="C36" s="3"/>
      <c r="D36" s="3"/>
      <c r="E36" s="16"/>
      <c r="F36" s="15"/>
      <c r="G36" s="6"/>
      <c r="H36" s="14"/>
    </row>
    <row r="37" spans="1:8" hidden="1">
      <c r="A37" s="13"/>
      <c r="B37" s="14"/>
      <c r="C37" s="3"/>
      <c r="D37" s="3"/>
      <c r="E37" s="16"/>
      <c r="F37" s="15"/>
      <c r="G37" s="6"/>
      <c r="H37" s="14"/>
    </row>
    <row r="38" spans="1:8" hidden="1">
      <c r="A38" s="13"/>
      <c r="B38" s="14"/>
      <c r="C38" s="3"/>
      <c r="D38" s="3"/>
      <c r="E38" s="16"/>
      <c r="F38" s="15"/>
      <c r="G38" s="6"/>
      <c r="H38" s="14"/>
    </row>
    <row r="39" spans="1:8" hidden="1">
      <c r="A39" s="13"/>
      <c r="B39" s="14"/>
      <c r="C39" s="3"/>
      <c r="D39" s="3"/>
      <c r="E39" s="16"/>
      <c r="F39" s="15"/>
      <c r="G39" s="6"/>
      <c r="H39" s="14"/>
    </row>
    <row r="40" spans="1:8" hidden="1">
      <c r="A40" s="13"/>
      <c r="B40" s="14"/>
      <c r="C40" s="3"/>
      <c r="D40" s="3"/>
      <c r="E40" s="16"/>
      <c r="F40" s="15"/>
      <c r="G40" s="6"/>
      <c r="H40" s="14"/>
    </row>
    <row r="41" spans="1:8" hidden="1">
      <c r="A41" s="13"/>
      <c r="B41" s="14"/>
      <c r="C41" s="3"/>
      <c r="D41" s="3"/>
      <c r="E41" s="16"/>
      <c r="F41" s="15"/>
      <c r="G41" s="6"/>
      <c r="H41" s="14"/>
    </row>
    <row r="42" spans="1:8" hidden="1">
      <c r="A42" s="13"/>
      <c r="B42" s="14"/>
      <c r="C42" s="3"/>
      <c r="D42" s="3"/>
      <c r="E42" s="16"/>
      <c r="F42" s="15"/>
      <c r="G42" s="6"/>
      <c r="H42" s="14"/>
    </row>
    <row r="43" spans="1:8" hidden="1">
      <c r="A43" s="13"/>
      <c r="B43" s="14"/>
      <c r="C43" s="3"/>
      <c r="D43" s="3"/>
      <c r="E43" s="16"/>
      <c r="F43" s="15"/>
      <c r="G43" s="6"/>
      <c r="H43" s="14"/>
    </row>
    <row r="44" spans="1:8" hidden="1">
      <c r="A44" s="13"/>
      <c r="B44" s="14"/>
      <c r="C44" s="3"/>
      <c r="D44" s="3"/>
      <c r="E44" s="16"/>
      <c r="F44" s="15"/>
      <c r="G44" s="6"/>
      <c r="H44" s="14"/>
    </row>
    <row r="45" spans="1:8" hidden="1">
      <c r="A45" s="13"/>
      <c r="B45" s="14"/>
      <c r="C45" s="3"/>
      <c r="D45" s="3"/>
      <c r="E45" s="16"/>
      <c r="F45" s="15"/>
      <c r="G45" s="6"/>
      <c r="H45" s="14"/>
    </row>
    <row r="46" spans="1:8" hidden="1">
      <c r="A46" s="13"/>
      <c r="B46" s="14"/>
      <c r="C46" s="3"/>
      <c r="D46" s="3"/>
      <c r="E46" s="16"/>
      <c r="F46" s="15"/>
      <c r="G46" s="6"/>
      <c r="H46" s="14"/>
    </row>
    <row r="47" spans="1:8" hidden="1">
      <c r="A47" s="13"/>
      <c r="B47" s="14"/>
      <c r="C47" s="3"/>
      <c r="D47" s="3"/>
      <c r="E47" s="16"/>
      <c r="F47" s="6"/>
      <c r="G47" s="6"/>
      <c r="H47" s="14"/>
    </row>
    <row r="48" spans="1:8">
      <c r="A48" s="9"/>
      <c r="B48" s="10"/>
      <c r="C48" s="10" t="s">
        <v>8</v>
      </c>
      <c r="D48" s="10"/>
      <c r="E48" s="11"/>
      <c r="F48" s="12"/>
      <c r="G48" s="12">
        <f>SUM(G30:G47)</f>
        <v>11914.46</v>
      </c>
      <c r="H48" s="10"/>
    </row>
    <row r="49" spans="1:8">
      <c r="A49" s="4">
        <v>1</v>
      </c>
      <c r="B49" s="3" t="s">
        <v>32</v>
      </c>
      <c r="C49" s="3" t="s">
        <v>31</v>
      </c>
      <c r="D49" s="3" t="s">
        <v>7</v>
      </c>
      <c r="E49" s="5">
        <v>2</v>
      </c>
      <c r="F49" s="6">
        <v>5957.23</v>
      </c>
      <c r="G49" s="6">
        <f>F49*E49</f>
        <v>11914.46</v>
      </c>
      <c r="H49" s="3"/>
    </row>
    <row r="50" spans="1:8" hidden="1">
      <c r="A50" s="4"/>
      <c r="B50" s="3"/>
      <c r="C50" s="3"/>
      <c r="D50" s="3"/>
      <c r="E50" s="16"/>
      <c r="F50" s="15"/>
      <c r="G50" s="6"/>
      <c r="H50" s="3"/>
    </row>
    <row r="51" spans="1:8" hidden="1">
      <c r="A51" s="4"/>
      <c r="B51" s="3"/>
      <c r="C51" s="3"/>
      <c r="D51" s="3"/>
      <c r="E51" s="16"/>
      <c r="F51" s="15"/>
      <c r="G51" s="6"/>
      <c r="H51" s="3"/>
    </row>
    <row r="52" spans="1:8" hidden="1">
      <c r="A52" s="4"/>
      <c r="B52" s="3"/>
      <c r="C52" s="3"/>
      <c r="D52" s="3"/>
      <c r="E52" s="16"/>
      <c r="F52" s="15"/>
      <c r="G52" s="6"/>
      <c r="H52" s="3"/>
    </row>
    <row r="53" spans="1:8" hidden="1">
      <c r="A53" s="4"/>
      <c r="B53" s="3"/>
      <c r="C53" s="3"/>
      <c r="D53" s="3"/>
      <c r="E53" s="16"/>
      <c r="F53" s="15"/>
      <c r="G53" s="6"/>
      <c r="H53" s="3"/>
    </row>
    <row r="54" spans="1:8" hidden="1">
      <c r="A54" s="4"/>
      <c r="B54" s="3"/>
      <c r="C54" s="3"/>
      <c r="D54" s="3"/>
      <c r="E54" s="16"/>
      <c r="F54" s="15"/>
      <c r="G54" s="6"/>
      <c r="H54" s="3"/>
    </row>
    <row r="55" spans="1:8" hidden="1">
      <c r="A55" s="4"/>
      <c r="B55" s="3"/>
      <c r="C55" s="3"/>
      <c r="D55" s="3"/>
      <c r="E55" s="16"/>
      <c r="F55" s="15"/>
      <c r="G55" s="6"/>
      <c r="H55" s="3"/>
    </row>
    <row r="56" spans="1:8" hidden="1">
      <c r="A56" s="4"/>
      <c r="B56" s="3"/>
      <c r="C56" s="3"/>
      <c r="D56" s="3"/>
      <c r="E56" s="16"/>
      <c r="F56" s="15"/>
      <c r="G56" s="6"/>
      <c r="H56" s="3"/>
    </row>
    <row r="57" spans="1:8" hidden="1">
      <c r="A57" s="4"/>
      <c r="B57" s="3"/>
      <c r="C57" s="3"/>
      <c r="D57" s="3"/>
      <c r="E57" s="16"/>
      <c r="F57" s="15"/>
      <c r="G57" s="6"/>
      <c r="H57" s="3"/>
    </row>
    <row r="58" spans="1:8" hidden="1">
      <c r="A58" s="4"/>
      <c r="B58" s="3"/>
      <c r="C58" s="3"/>
      <c r="D58" s="3"/>
      <c r="E58" s="16"/>
      <c r="F58" s="15"/>
      <c r="G58" s="6"/>
      <c r="H58" s="3"/>
    </row>
    <row r="59" spans="1:8" hidden="1">
      <c r="A59" s="4"/>
      <c r="B59" s="3"/>
      <c r="C59" s="3"/>
      <c r="D59" s="3"/>
      <c r="E59" s="16"/>
      <c r="F59" s="15"/>
      <c r="G59" s="6"/>
      <c r="H59" s="3"/>
    </row>
    <row r="60" spans="1:8" hidden="1">
      <c r="A60" s="4"/>
      <c r="B60" s="3"/>
      <c r="C60" s="3"/>
      <c r="D60" s="3"/>
      <c r="E60" s="16"/>
      <c r="F60" s="15"/>
      <c r="G60" s="6"/>
      <c r="H60" s="3"/>
    </row>
    <row r="61" spans="1:8" hidden="1">
      <c r="A61" s="4"/>
      <c r="B61" s="3"/>
      <c r="C61" s="3"/>
      <c r="D61" s="3"/>
      <c r="E61" s="5"/>
      <c r="F61" s="6"/>
      <c r="G61" s="6"/>
      <c r="H61" s="3"/>
    </row>
    <row r="62" spans="1:8">
      <c r="A62" s="9"/>
      <c r="B62" s="10"/>
      <c r="C62" s="10" t="s">
        <v>8</v>
      </c>
      <c r="D62" s="10"/>
      <c r="E62" s="11"/>
      <c r="F62" s="12"/>
      <c r="G62" s="12">
        <f>SUM(G49:G61)</f>
        <v>11914.46</v>
      </c>
      <c r="H62" s="10"/>
    </row>
    <row r="63" spans="1:8">
      <c r="A63" s="13">
        <v>1</v>
      </c>
      <c r="B63" s="14" t="s">
        <v>33</v>
      </c>
      <c r="C63" s="3" t="s">
        <v>31</v>
      </c>
      <c r="D63" s="3" t="s">
        <v>7</v>
      </c>
      <c r="E63" s="5">
        <v>1</v>
      </c>
      <c r="F63" s="6">
        <v>5957.23</v>
      </c>
      <c r="G63" s="6">
        <f>F63*E63</f>
        <v>5957.23</v>
      </c>
      <c r="H63" s="14"/>
    </row>
    <row r="64" spans="1:8">
      <c r="A64" s="9"/>
      <c r="B64" s="10"/>
      <c r="C64" s="10" t="s">
        <v>8</v>
      </c>
      <c r="D64" s="10"/>
      <c r="E64" s="11"/>
      <c r="F64" s="12"/>
      <c r="G64" s="12">
        <f>SUM(G63)</f>
        <v>5957.23</v>
      </c>
      <c r="H64" s="10"/>
    </row>
    <row r="65" spans="1:8">
      <c r="A65" s="13">
        <v>1</v>
      </c>
      <c r="B65" s="14" t="s">
        <v>34</v>
      </c>
      <c r="C65" s="3" t="s">
        <v>31</v>
      </c>
      <c r="D65" s="3" t="s">
        <v>7</v>
      </c>
      <c r="E65" s="5">
        <v>5</v>
      </c>
      <c r="F65" s="6">
        <v>5957.23</v>
      </c>
      <c r="G65" s="6">
        <f>F65*E65</f>
        <v>29786.149999999998</v>
      </c>
      <c r="H65" s="14"/>
    </row>
    <row r="66" spans="1:8">
      <c r="A66" s="9"/>
      <c r="B66" s="10"/>
      <c r="C66" s="10" t="s">
        <v>8</v>
      </c>
      <c r="D66" s="10"/>
      <c r="E66" s="11"/>
      <c r="F66" s="12"/>
      <c r="G66" s="12">
        <f>SUM(G65)</f>
        <v>29786.149999999998</v>
      </c>
      <c r="H66" s="10"/>
    </row>
    <row r="67" spans="1:8">
      <c r="A67" s="4">
        <v>1</v>
      </c>
      <c r="B67" s="3" t="s">
        <v>35</v>
      </c>
      <c r="C67" s="3" t="s">
        <v>31</v>
      </c>
      <c r="D67" s="3" t="s">
        <v>7</v>
      </c>
      <c r="E67" s="5">
        <v>3</v>
      </c>
      <c r="F67" s="6">
        <v>5957.23</v>
      </c>
      <c r="G67" s="6">
        <f>F67*E67</f>
        <v>17871.689999999999</v>
      </c>
      <c r="H67" s="3"/>
    </row>
    <row r="68" spans="1:8" hidden="1">
      <c r="A68" s="4"/>
      <c r="B68" s="3"/>
      <c r="C68" s="3"/>
      <c r="D68" s="3"/>
      <c r="E68" s="5"/>
      <c r="F68" s="6"/>
      <c r="G68" s="6"/>
      <c r="H68" s="3"/>
    </row>
    <row r="69" spans="1:8" hidden="1">
      <c r="A69" s="4"/>
      <c r="B69" s="3"/>
      <c r="C69" s="3"/>
      <c r="D69" s="3"/>
      <c r="E69" s="5"/>
      <c r="F69" s="6"/>
      <c r="G69" s="6"/>
      <c r="H69" s="3"/>
    </row>
    <row r="70" spans="1:8" hidden="1">
      <c r="A70" s="4"/>
      <c r="B70" s="3"/>
      <c r="C70" s="3"/>
      <c r="D70" s="3"/>
      <c r="E70" s="16"/>
      <c r="F70" s="15"/>
      <c r="G70" s="6"/>
      <c r="H70" s="3"/>
    </row>
    <row r="71" spans="1:8" hidden="1">
      <c r="A71" s="4"/>
      <c r="B71" s="3"/>
      <c r="C71" s="3"/>
      <c r="D71" s="3"/>
      <c r="E71" s="16"/>
      <c r="F71" s="15"/>
      <c r="G71" s="6"/>
      <c r="H71" s="3"/>
    </row>
    <row r="72" spans="1:8" hidden="1">
      <c r="A72" s="4"/>
      <c r="B72" s="3"/>
      <c r="C72" s="3"/>
      <c r="D72" s="3"/>
      <c r="E72" s="16"/>
      <c r="F72" s="15"/>
      <c r="G72" s="6"/>
      <c r="H72" s="3"/>
    </row>
    <row r="73" spans="1:8" hidden="1">
      <c r="A73" s="4"/>
      <c r="B73" s="3"/>
      <c r="C73" s="3"/>
      <c r="D73" s="3"/>
      <c r="E73" s="16"/>
      <c r="F73" s="15"/>
      <c r="G73" s="6"/>
      <c r="H73" s="3"/>
    </row>
    <row r="74" spans="1:8" hidden="1">
      <c r="A74" s="4"/>
      <c r="B74" s="3"/>
      <c r="C74" s="3"/>
      <c r="D74" s="3"/>
      <c r="E74" s="16"/>
      <c r="F74" s="15"/>
      <c r="G74" s="6"/>
      <c r="H74" s="3"/>
    </row>
    <row r="75" spans="1:8" hidden="1">
      <c r="A75" s="4"/>
      <c r="B75" s="3"/>
      <c r="C75" s="3"/>
      <c r="D75" s="3"/>
      <c r="E75" s="16"/>
      <c r="F75" s="15"/>
      <c r="G75" s="6"/>
      <c r="H75" s="3"/>
    </row>
    <row r="76" spans="1:8" hidden="1">
      <c r="A76" s="4"/>
      <c r="B76" s="3"/>
      <c r="C76" s="3"/>
      <c r="D76" s="3"/>
      <c r="E76" s="16"/>
      <c r="F76" s="15"/>
      <c r="G76" s="6"/>
      <c r="H76" s="3"/>
    </row>
    <row r="77" spans="1:8" hidden="1">
      <c r="A77" s="4"/>
      <c r="B77" s="3"/>
      <c r="C77" s="3"/>
      <c r="D77" s="3"/>
      <c r="E77" s="16"/>
      <c r="F77" s="15"/>
      <c r="G77" s="6"/>
      <c r="H77" s="3"/>
    </row>
    <row r="78" spans="1:8" hidden="1">
      <c r="A78" s="4"/>
      <c r="B78" s="3"/>
      <c r="C78" s="3"/>
      <c r="D78" s="3"/>
      <c r="E78" s="16"/>
      <c r="F78" s="15"/>
      <c r="G78" s="6"/>
      <c r="H78" s="3"/>
    </row>
    <row r="79" spans="1:8" hidden="1">
      <c r="A79" s="4"/>
      <c r="B79" s="3"/>
      <c r="C79" s="3"/>
      <c r="D79" s="3"/>
      <c r="E79" s="16"/>
      <c r="F79" s="15"/>
      <c r="G79" s="6"/>
      <c r="H79" s="3"/>
    </row>
    <row r="80" spans="1:8" hidden="1">
      <c r="A80" s="4"/>
      <c r="B80" s="3"/>
      <c r="C80" s="3"/>
      <c r="D80" s="3"/>
      <c r="E80" s="16"/>
      <c r="F80" s="15"/>
      <c r="G80" s="6"/>
      <c r="H80" s="3"/>
    </row>
    <row r="81" spans="1:8" hidden="1">
      <c r="A81" s="4"/>
      <c r="B81" s="3"/>
      <c r="C81" s="3"/>
      <c r="D81" s="3"/>
      <c r="E81" s="16"/>
      <c r="F81" s="15"/>
      <c r="G81" s="6"/>
      <c r="H81" s="3"/>
    </row>
    <row r="82" spans="1:8" hidden="1">
      <c r="A82" s="4"/>
      <c r="B82" s="3"/>
      <c r="C82" s="3"/>
      <c r="D82" s="3"/>
      <c r="E82" s="16"/>
      <c r="F82" s="15"/>
      <c r="G82" s="6"/>
      <c r="H82" s="3"/>
    </row>
    <row r="83" spans="1:8" hidden="1">
      <c r="A83" s="4"/>
      <c r="B83" s="3"/>
      <c r="C83" s="3"/>
      <c r="D83" s="3"/>
      <c r="E83" s="16"/>
      <c r="F83" s="15"/>
      <c r="G83" s="6"/>
      <c r="H83" s="3"/>
    </row>
    <row r="84" spans="1:8" hidden="1">
      <c r="A84" s="4"/>
      <c r="B84" s="3"/>
      <c r="C84" s="3"/>
      <c r="D84" s="3"/>
      <c r="E84" s="16"/>
      <c r="F84" s="15"/>
      <c r="G84" s="6"/>
      <c r="H84" s="3"/>
    </row>
    <row r="85" spans="1:8" hidden="1">
      <c r="A85" s="4"/>
      <c r="B85" s="3"/>
      <c r="C85" s="3"/>
      <c r="D85" s="3"/>
      <c r="E85" s="5"/>
      <c r="F85" s="6"/>
      <c r="G85" s="6"/>
      <c r="H85" s="3"/>
    </row>
    <row r="86" spans="1:8">
      <c r="A86" s="9"/>
      <c r="B86" s="10"/>
      <c r="C86" s="10" t="s">
        <v>8</v>
      </c>
      <c r="D86" s="10"/>
      <c r="E86" s="11"/>
      <c r="F86" s="12"/>
      <c r="G86" s="12">
        <f>SUM(G67:G85)</f>
        <v>17871.689999999999</v>
      </c>
      <c r="H86" s="10"/>
    </row>
    <row r="87" spans="1:8">
      <c r="A87" s="13">
        <v>1</v>
      </c>
      <c r="B87" s="14" t="s">
        <v>37</v>
      </c>
      <c r="C87" s="3" t="s">
        <v>31</v>
      </c>
      <c r="D87" s="3" t="s">
        <v>7</v>
      </c>
      <c r="E87" s="5">
        <v>2</v>
      </c>
      <c r="F87" s="6">
        <v>5957.23</v>
      </c>
      <c r="G87" s="6">
        <f>F87*E87</f>
        <v>11914.46</v>
      </c>
      <c r="H87" s="14"/>
    </row>
    <row r="88" spans="1:8" hidden="1">
      <c r="A88" s="13"/>
      <c r="B88" s="14"/>
      <c r="C88" s="3"/>
      <c r="D88" s="3"/>
      <c r="E88" s="5"/>
      <c r="F88" s="6"/>
      <c r="G88" s="15"/>
      <c r="H88" s="14"/>
    </row>
    <row r="89" spans="1:8" hidden="1">
      <c r="A89" s="13"/>
      <c r="B89" s="14"/>
      <c r="C89" s="3"/>
      <c r="D89" s="3"/>
      <c r="E89" s="16"/>
      <c r="F89" s="15"/>
      <c r="G89" s="15"/>
      <c r="H89" s="14"/>
    </row>
    <row r="90" spans="1:8" hidden="1">
      <c r="A90" s="13"/>
      <c r="B90" s="14"/>
      <c r="C90" s="3"/>
      <c r="D90" s="3"/>
      <c r="E90" s="16"/>
      <c r="F90" s="15"/>
      <c r="G90" s="15"/>
      <c r="H90" s="14"/>
    </row>
    <row r="91" spans="1:8" hidden="1">
      <c r="A91" s="13"/>
      <c r="B91" s="14"/>
      <c r="C91" s="3"/>
      <c r="D91" s="3"/>
      <c r="E91" s="16"/>
      <c r="F91" s="15"/>
      <c r="G91" s="15"/>
      <c r="H91" s="14"/>
    </row>
    <row r="92" spans="1:8" hidden="1">
      <c r="A92" s="13"/>
      <c r="B92" s="14"/>
      <c r="C92" s="3"/>
      <c r="D92" s="3"/>
      <c r="E92" s="16"/>
      <c r="F92" s="15"/>
      <c r="G92" s="15"/>
      <c r="H92" s="14"/>
    </row>
    <row r="93" spans="1:8" hidden="1">
      <c r="A93" s="13"/>
      <c r="B93" s="14"/>
      <c r="C93" s="3"/>
      <c r="D93" s="3"/>
      <c r="E93" s="16"/>
      <c r="F93" s="15"/>
      <c r="G93" s="15"/>
      <c r="H93" s="14"/>
    </row>
    <row r="94" spans="1:8" hidden="1">
      <c r="A94" s="13"/>
      <c r="B94" s="14"/>
      <c r="C94" s="3"/>
      <c r="D94" s="3"/>
      <c r="E94" s="16"/>
      <c r="F94" s="15"/>
      <c r="G94" s="15"/>
      <c r="H94" s="14"/>
    </row>
    <row r="95" spans="1:8" hidden="1">
      <c r="A95" s="13"/>
      <c r="B95" s="14"/>
      <c r="C95" s="3"/>
      <c r="D95" s="3"/>
      <c r="E95" s="16"/>
      <c r="F95" s="15"/>
      <c r="G95" s="15"/>
      <c r="H95" s="14"/>
    </row>
    <row r="96" spans="1:8" hidden="1">
      <c r="A96" s="13"/>
      <c r="B96" s="14"/>
      <c r="C96" s="3"/>
      <c r="D96" s="3"/>
      <c r="E96" s="16"/>
      <c r="F96" s="15"/>
      <c r="G96" s="15"/>
      <c r="H96" s="14"/>
    </row>
    <row r="97" spans="1:8" hidden="1">
      <c r="A97" s="13"/>
      <c r="B97" s="14"/>
      <c r="C97" s="3"/>
      <c r="D97" s="3"/>
      <c r="E97" s="16"/>
      <c r="F97" s="15"/>
      <c r="G97" s="15"/>
      <c r="H97" s="14"/>
    </row>
    <row r="98" spans="1:8" hidden="1">
      <c r="A98" s="13"/>
      <c r="B98" s="14"/>
      <c r="C98" s="3"/>
      <c r="D98" s="3"/>
      <c r="E98" s="16"/>
      <c r="F98" s="15"/>
      <c r="G98" s="15"/>
      <c r="H98" s="14"/>
    </row>
    <row r="99" spans="1:8" hidden="1">
      <c r="A99" s="13"/>
      <c r="B99" s="14"/>
      <c r="C99" s="3"/>
      <c r="D99" s="3"/>
      <c r="E99" s="16"/>
      <c r="F99" s="15"/>
      <c r="G99" s="15"/>
      <c r="H99" s="14"/>
    </row>
    <row r="100" spans="1:8" hidden="1">
      <c r="A100" s="13"/>
      <c r="B100" s="14"/>
      <c r="C100" s="3"/>
      <c r="D100" s="3"/>
      <c r="E100" s="16"/>
      <c r="F100" s="15"/>
      <c r="G100" s="15"/>
      <c r="H100" s="14"/>
    </row>
    <row r="101" spans="1:8" hidden="1">
      <c r="A101" s="13"/>
      <c r="B101" s="14"/>
      <c r="C101" s="3"/>
      <c r="D101" s="3"/>
      <c r="E101" s="5"/>
      <c r="F101" s="6"/>
      <c r="G101" s="6"/>
      <c r="H101" s="14"/>
    </row>
    <row r="102" spans="1:8">
      <c r="A102" s="9"/>
      <c r="B102" s="10"/>
      <c r="C102" s="10" t="s">
        <v>8</v>
      </c>
      <c r="D102" s="10"/>
      <c r="E102" s="11"/>
      <c r="F102" s="12"/>
      <c r="G102" s="12">
        <f>SUM(G87:G101)</f>
        <v>11914.46</v>
      </c>
      <c r="H102" s="10"/>
    </row>
    <row r="103" spans="1:8">
      <c r="A103" s="4">
        <v>1</v>
      </c>
      <c r="B103" s="3" t="s">
        <v>38</v>
      </c>
      <c r="C103" s="3" t="s">
        <v>31</v>
      </c>
      <c r="D103" s="3" t="s">
        <v>7</v>
      </c>
      <c r="E103" s="5">
        <v>1</v>
      </c>
      <c r="F103" s="6">
        <v>5957.23</v>
      </c>
      <c r="G103" s="6">
        <f>F103*E103</f>
        <v>5957.23</v>
      </c>
      <c r="H103" s="3"/>
    </row>
    <row r="104" spans="1:8" hidden="1">
      <c r="A104" s="4"/>
      <c r="B104" s="3"/>
      <c r="C104" s="3"/>
      <c r="D104" s="3"/>
      <c r="E104" s="5"/>
      <c r="F104" s="6"/>
      <c r="G104" s="6"/>
      <c r="H104" s="3"/>
    </row>
    <row r="105" spans="1:8" hidden="1">
      <c r="A105" s="4"/>
      <c r="B105" s="3"/>
      <c r="C105" s="3"/>
      <c r="D105" s="3"/>
      <c r="E105" s="5"/>
      <c r="F105" s="6"/>
      <c r="G105" s="6"/>
      <c r="H105" s="3"/>
    </row>
    <row r="106" spans="1:8" hidden="1">
      <c r="A106" s="4"/>
      <c r="B106" s="3"/>
      <c r="C106" s="3"/>
      <c r="D106" s="3"/>
      <c r="E106" s="5"/>
      <c r="F106" s="6"/>
      <c r="G106" s="6"/>
      <c r="H106" s="3"/>
    </row>
    <row r="107" spans="1:8" hidden="1">
      <c r="A107" s="4"/>
      <c r="B107" s="3"/>
      <c r="C107" s="3"/>
      <c r="D107" s="3"/>
      <c r="E107" s="5"/>
      <c r="F107" s="6"/>
      <c r="G107" s="6"/>
      <c r="H107" s="3"/>
    </row>
    <row r="108" spans="1:8" hidden="1">
      <c r="A108" s="4"/>
      <c r="B108" s="3"/>
      <c r="C108" s="3"/>
      <c r="D108" s="3"/>
      <c r="E108" s="5"/>
      <c r="F108" s="6"/>
      <c r="G108" s="6"/>
      <c r="H108" s="3"/>
    </row>
    <row r="109" spans="1:8" hidden="1">
      <c r="A109" s="4"/>
      <c r="B109" s="3"/>
      <c r="C109" s="3"/>
      <c r="D109" s="3"/>
      <c r="E109" s="5"/>
      <c r="F109" s="6"/>
      <c r="G109" s="6"/>
      <c r="H109" s="3"/>
    </row>
    <row r="110" spans="1:8" hidden="1">
      <c r="A110" s="4"/>
      <c r="B110" s="3"/>
      <c r="C110" s="3"/>
      <c r="D110" s="3"/>
      <c r="E110" s="5"/>
      <c r="F110" s="6"/>
      <c r="G110" s="6"/>
      <c r="H110" s="3"/>
    </row>
    <row r="111" spans="1:8" hidden="1">
      <c r="A111" s="4"/>
      <c r="B111" s="3"/>
      <c r="C111" s="3"/>
      <c r="D111" s="3"/>
      <c r="E111" s="5"/>
      <c r="F111" s="6"/>
      <c r="G111" s="6"/>
      <c r="H111" s="3"/>
    </row>
    <row r="112" spans="1:8" hidden="1">
      <c r="A112" s="4"/>
      <c r="B112" s="3"/>
      <c r="C112" s="3"/>
      <c r="D112" s="3"/>
      <c r="E112" s="5"/>
      <c r="F112" s="6"/>
      <c r="G112" s="6"/>
      <c r="H112" s="3"/>
    </row>
    <row r="113" spans="1:8" hidden="1">
      <c r="A113" s="4"/>
      <c r="B113" s="3"/>
      <c r="C113" s="3"/>
      <c r="D113" s="3"/>
      <c r="E113" s="5"/>
      <c r="F113" s="6"/>
      <c r="G113" s="6"/>
      <c r="H113" s="3"/>
    </row>
    <row r="114" spans="1:8" hidden="1">
      <c r="A114" s="4"/>
      <c r="B114" s="3"/>
      <c r="C114" s="3"/>
      <c r="D114" s="3"/>
      <c r="E114" s="5"/>
      <c r="F114" s="6"/>
      <c r="G114" s="6"/>
      <c r="H114" s="3"/>
    </row>
    <row r="115" spans="1:8" hidden="1">
      <c r="A115" s="4"/>
      <c r="B115" s="3"/>
      <c r="C115" s="3"/>
      <c r="D115" s="3"/>
      <c r="E115" s="5"/>
      <c r="F115" s="6"/>
      <c r="G115" s="6"/>
      <c r="H115" s="3"/>
    </row>
    <row r="116" spans="1:8" hidden="1">
      <c r="A116" s="4"/>
      <c r="B116" s="3"/>
      <c r="C116" s="3"/>
      <c r="D116" s="3"/>
      <c r="E116" s="5"/>
      <c r="F116" s="6"/>
      <c r="G116" s="6"/>
      <c r="H116" s="3"/>
    </row>
    <row r="117" spans="1:8" hidden="1">
      <c r="A117" s="4"/>
      <c r="B117" s="3"/>
      <c r="C117" s="3"/>
      <c r="D117" s="3"/>
      <c r="E117" s="5"/>
      <c r="F117" s="6"/>
      <c r="G117" s="6"/>
      <c r="H117" s="3"/>
    </row>
    <row r="118" spans="1:8" hidden="1">
      <c r="A118" s="4"/>
      <c r="B118" s="3"/>
      <c r="C118" s="3"/>
      <c r="D118" s="3"/>
      <c r="E118" s="5"/>
      <c r="F118" s="6"/>
      <c r="G118" s="6"/>
      <c r="H118" s="3"/>
    </row>
    <row r="119" spans="1:8">
      <c r="A119" s="9"/>
      <c r="B119" s="10"/>
      <c r="C119" s="10" t="s">
        <v>8</v>
      </c>
      <c r="D119" s="10"/>
      <c r="E119" s="11"/>
      <c r="F119" s="12"/>
      <c r="G119" s="12">
        <f>SUM(G103:G118)</f>
        <v>5957.23</v>
      </c>
      <c r="H119" s="10"/>
    </row>
    <row r="120" spans="1:8">
      <c r="A120" s="13">
        <v>1</v>
      </c>
      <c r="B120" s="14" t="s">
        <v>39</v>
      </c>
      <c r="C120" s="3" t="s">
        <v>31</v>
      </c>
      <c r="D120" s="3" t="s">
        <v>7</v>
      </c>
      <c r="E120" s="5">
        <v>1</v>
      </c>
      <c r="F120" s="6">
        <v>5957.23</v>
      </c>
      <c r="G120" s="6">
        <f>F120*E120</f>
        <v>5957.23</v>
      </c>
      <c r="H120" s="14"/>
    </row>
    <row r="121" spans="1:8">
      <c r="A121" s="9"/>
      <c r="B121" s="10"/>
      <c r="C121" s="10" t="s">
        <v>8</v>
      </c>
      <c r="D121" s="10"/>
      <c r="E121" s="11"/>
      <c r="F121" s="12"/>
      <c r="G121" s="12">
        <f>SUM(G120)</f>
        <v>5957.23</v>
      </c>
      <c r="H121" s="10"/>
    </row>
    <row r="122" spans="1:8">
      <c r="A122" s="13">
        <v>1</v>
      </c>
      <c r="B122" s="14" t="s">
        <v>42</v>
      </c>
      <c r="C122" s="3" t="s">
        <v>31</v>
      </c>
      <c r="D122" s="3" t="s">
        <v>7</v>
      </c>
      <c r="E122" s="5">
        <v>5</v>
      </c>
      <c r="F122" s="6">
        <v>5957.23</v>
      </c>
      <c r="G122" s="6">
        <f>F122*E122</f>
        <v>29786.149999999998</v>
      </c>
      <c r="H122" s="14"/>
    </row>
    <row r="123" spans="1:8">
      <c r="A123" s="9"/>
      <c r="B123" s="10"/>
      <c r="C123" s="10" t="s">
        <v>8</v>
      </c>
      <c r="D123" s="10"/>
      <c r="E123" s="11"/>
      <c r="F123" s="12"/>
      <c r="G123" s="12">
        <f>SUM(G122)</f>
        <v>29786.149999999998</v>
      </c>
      <c r="H123" s="10"/>
    </row>
    <row r="124" spans="1:8">
      <c r="A124" s="4">
        <v>12</v>
      </c>
      <c r="B124" s="3" t="s">
        <v>40</v>
      </c>
      <c r="C124" s="3" t="s">
        <v>41</v>
      </c>
      <c r="D124" s="3" t="s">
        <v>7</v>
      </c>
      <c r="E124" s="16">
        <v>1</v>
      </c>
      <c r="F124" s="15">
        <v>1375</v>
      </c>
      <c r="G124" s="6">
        <f t="shared" ref="G124" si="0">F124*E124</f>
        <v>1375</v>
      </c>
      <c r="H124" s="3"/>
    </row>
    <row r="125" spans="1:8" hidden="1">
      <c r="A125" s="4"/>
      <c r="B125" s="3"/>
      <c r="C125" s="3"/>
      <c r="D125" s="3"/>
      <c r="E125" s="16"/>
      <c r="F125" s="15"/>
      <c r="G125" s="15"/>
      <c r="H125" s="3"/>
    </row>
    <row r="126" spans="1:8" hidden="1">
      <c r="A126" s="4"/>
      <c r="B126" s="3"/>
      <c r="C126" s="3"/>
      <c r="D126" s="3"/>
      <c r="E126" s="5"/>
      <c r="F126" s="6"/>
      <c r="G126" s="6"/>
      <c r="H126" s="3"/>
    </row>
    <row r="127" spans="1:8">
      <c r="A127" s="9"/>
      <c r="B127" s="10"/>
      <c r="C127" s="10" t="s">
        <v>8</v>
      </c>
      <c r="D127" s="10"/>
      <c r="E127" s="11"/>
      <c r="F127" s="12"/>
      <c r="G127" s="12">
        <f>SUM(G124:G126)</f>
        <v>1375</v>
      </c>
      <c r="H127" s="10"/>
    </row>
    <row r="128" spans="1:8">
      <c r="A128" s="13"/>
      <c r="B128" s="14"/>
      <c r="C128" s="3"/>
      <c r="D128" s="3"/>
      <c r="E128" s="5"/>
      <c r="F128" s="6"/>
      <c r="G128" s="6">
        <f>SUM(G127,G123,G121,G119,G102,G86,G66,G64,G62,G48,G29,G24,G22,G20,G14,G12)</f>
        <v>323065.42</v>
      </c>
      <c r="H128" s="14"/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I96"/>
  <sheetViews>
    <sheetView view="pageBreakPreview" topLeftCell="A84" zoomScale="95" zoomScaleNormal="77" zoomScaleSheetLayoutView="95" workbookViewId="0">
      <selection activeCell="H104" sqref="H104"/>
    </sheetView>
  </sheetViews>
  <sheetFormatPr defaultRowHeight="15"/>
  <cols>
    <col min="1" max="1" width="3.85546875" style="23" customWidth="1"/>
    <col min="2" max="2" width="29.42578125" style="2" customWidth="1"/>
    <col min="3" max="3" width="43.28515625" style="2" customWidth="1"/>
    <col min="4" max="4" width="10.7109375" style="2" customWidth="1"/>
    <col min="5" max="5" width="10.7109375" style="25" customWidth="1"/>
    <col min="6" max="6" width="18.42578125" style="8" customWidth="1"/>
    <col min="7" max="7" width="16.7109375" style="8" customWidth="1"/>
    <col min="8" max="8" width="12.42578125" style="2" customWidth="1"/>
    <col min="9" max="9" width="20.7109375" style="2" customWidth="1"/>
    <col min="10" max="16384" width="9.140625" style="2"/>
  </cols>
  <sheetData>
    <row r="1" spans="1:8" ht="18.75">
      <c r="A1" s="44" t="s">
        <v>44</v>
      </c>
      <c r="B1" s="44"/>
      <c r="C1" s="44"/>
      <c r="D1" s="44"/>
      <c r="E1" s="44"/>
      <c r="F1" s="44"/>
      <c r="G1" s="44"/>
      <c r="H1" s="44"/>
    </row>
    <row r="2" spans="1:8" ht="30">
      <c r="A2" s="27" t="s">
        <v>0</v>
      </c>
      <c r="B2" s="29" t="s">
        <v>1</v>
      </c>
      <c r="C2" s="29" t="s">
        <v>2</v>
      </c>
      <c r="D2" s="29" t="s">
        <v>3</v>
      </c>
      <c r="E2" s="30" t="s">
        <v>4</v>
      </c>
      <c r="F2" s="31" t="s">
        <v>5</v>
      </c>
      <c r="G2" s="31" t="s">
        <v>6</v>
      </c>
      <c r="H2" s="29" t="s">
        <v>9</v>
      </c>
    </row>
    <row r="3" spans="1:8" ht="28.5" customHeight="1">
      <c r="A3" s="4"/>
      <c r="B3" s="53" t="s">
        <v>46</v>
      </c>
      <c r="C3" s="7" t="s">
        <v>56</v>
      </c>
      <c r="D3" s="14" t="s">
        <v>7</v>
      </c>
      <c r="E3" s="5">
        <v>3</v>
      </c>
      <c r="F3" s="6">
        <v>9380.09</v>
      </c>
      <c r="G3" s="6">
        <v>28140.27</v>
      </c>
      <c r="H3" s="6"/>
    </row>
    <row r="4" spans="1:8">
      <c r="A4" s="4"/>
      <c r="B4" s="54"/>
      <c r="C4" s="3" t="s">
        <v>57</v>
      </c>
      <c r="D4" s="14" t="s">
        <v>7</v>
      </c>
      <c r="E4" s="5">
        <v>3</v>
      </c>
      <c r="F4" s="6">
        <v>88.37</v>
      </c>
      <c r="G4" s="6">
        <v>265.11</v>
      </c>
      <c r="H4" s="6"/>
    </row>
    <row r="5" spans="1:8">
      <c r="A5" s="4"/>
      <c r="B5" s="55"/>
      <c r="C5" s="3" t="s">
        <v>58</v>
      </c>
      <c r="D5" s="14" t="s">
        <v>7</v>
      </c>
      <c r="E5" s="5">
        <v>3</v>
      </c>
      <c r="F5" s="6">
        <v>175.95</v>
      </c>
      <c r="G5" s="6">
        <v>527.85</v>
      </c>
      <c r="H5" s="6"/>
    </row>
    <row r="6" spans="1:8">
      <c r="A6" s="9"/>
      <c r="B6" s="10"/>
      <c r="C6" s="10" t="s">
        <v>8</v>
      </c>
      <c r="D6" s="10"/>
      <c r="E6" s="11"/>
      <c r="F6" s="12"/>
      <c r="G6" s="12">
        <f>SUM(G3:G5)</f>
        <v>28933.23</v>
      </c>
      <c r="H6" s="10"/>
    </row>
    <row r="7" spans="1:8" s="18" customFormat="1" ht="30">
      <c r="A7" s="13"/>
      <c r="B7" s="50" t="s">
        <v>47</v>
      </c>
      <c r="C7" s="7" t="s">
        <v>56</v>
      </c>
      <c r="D7" s="14" t="s">
        <v>7</v>
      </c>
      <c r="E7" s="16">
        <v>2</v>
      </c>
      <c r="F7" s="6">
        <v>9380.09</v>
      </c>
      <c r="G7" s="15">
        <v>18760.18</v>
      </c>
      <c r="H7" s="14"/>
    </row>
    <row r="8" spans="1:8" s="18" customFormat="1">
      <c r="A8" s="13"/>
      <c r="B8" s="51"/>
      <c r="C8" s="3" t="s">
        <v>57</v>
      </c>
      <c r="D8" s="14" t="s">
        <v>7</v>
      </c>
      <c r="E8" s="16">
        <v>2</v>
      </c>
      <c r="F8" s="6">
        <v>88.37</v>
      </c>
      <c r="G8" s="15">
        <v>176.74</v>
      </c>
      <c r="H8" s="14"/>
    </row>
    <row r="9" spans="1:8">
      <c r="A9" s="13"/>
      <c r="B9" s="52"/>
      <c r="C9" s="3" t="s">
        <v>58</v>
      </c>
      <c r="D9" s="14" t="s">
        <v>7</v>
      </c>
      <c r="E9" s="16">
        <v>2</v>
      </c>
      <c r="F9" s="6">
        <v>175.95</v>
      </c>
      <c r="G9" s="6">
        <v>351.9</v>
      </c>
      <c r="H9" s="15"/>
    </row>
    <row r="10" spans="1:8">
      <c r="A10" s="9"/>
      <c r="B10" s="10"/>
      <c r="C10" s="10" t="s">
        <v>8</v>
      </c>
      <c r="D10" s="10"/>
      <c r="E10" s="11"/>
      <c r="F10" s="12"/>
      <c r="G10" s="12">
        <f>SUM(G7:G9)</f>
        <v>19288.820000000003</v>
      </c>
      <c r="H10" s="10"/>
    </row>
    <row r="11" spans="1:8" ht="30">
      <c r="A11" s="13"/>
      <c r="B11" s="50" t="s">
        <v>48</v>
      </c>
      <c r="C11" s="7" t="s">
        <v>56</v>
      </c>
      <c r="D11" s="14" t="s">
        <v>7</v>
      </c>
      <c r="E11" s="16">
        <v>2</v>
      </c>
      <c r="F11" s="6">
        <v>9380.09</v>
      </c>
      <c r="G11" s="15">
        <v>18760.18</v>
      </c>
      <c r="H11" s="14"/>
    </row>
    <row r="12" spans="1:8">
      <c r="A12" s="13"/>
      <c r="B12" s="51"/>
      <c r="C12" s="3" t="s">
        <v>57</v>
      </c>
      <c r="D12" s="14" t="s">
        <v>7</v>
      </c>
      <c r="E12" s="16">
        <v>2</v>
      </c>
      <c r="F12" s="6">
        <v>88.37</v>
      </c>
      <c r="G12" s="15">
        <v>176.74</v>
      </c>
      <c r="H12" s="14"/>
    </row>
    <row r="13" spans="1:8">
      <c r="A13" s="13"/>
      <c r="B13" s="52"/>
      <c r="C13" s="3" t="s">
        <v>58</v>
      </c>
      <c r="D13" s="14" t="s">
        <v>7</v>
      </c>
      <c r="E13" s="16">
        <v>2</v>
      </c>
      <c r="F13" s="6">
        <v>175.95</v>
      </c>
      <c r="G13" s="6">
        <v>351.9</v>
      </c>
      <c r="H13" s="14"/>
    </row>
    <row r="14" spans="1:8">
      <c r="A14" s="9"/>
      <c r="B14" s="10"/>
      <c r="C14" s="10" t="s">
        <v>8</v>
      </c>
      <c r="D14" s="10"/>
      <c r="E14" s="11"/>
      <c r="F14" s="12"/>
      <c r="G14" s="12">
        <f>SUM(G11:G13)</f>
        <v>19288.820000000003</v>
      </c>
      <c r="H14" s="10"/>
    </row>
    <row r="15" spans="1:8" ht="30">
      <c r="A15" s="13"/>
      <c r="B15" s="50" t="s">
        <v>29</v>
      </c>
      <c r="C15" s="7" t="s">
        <v>56</v>
      </c>
      <c r="D15" s="14" t="s">
        <v>7</v>
      </c>
      <c r="E15" s="16">
        <v>1</v>
      </c>
      <c r="F15" s="6">
        <v>9380.09</v>
      </c>
      <c r="G15" s="6">
        <v>9380.09</v>
      </c>
      <c r="H15" s="14"/>
    </row>
    <row r="16" spans="1:8">
      <c r="A16" s="13"/>
      <c r="B16" s="51"/>
      <c r="C16" s="3" t="s">
        <v>57</v>
      </c>
      <c r="D16" s="14" t="s">
        <v>7</v>
      </c>
      <c r="E16" s="16">
        <v>1</v>
      </c>
      <c r="F16" s="6">
        <v>88.37</v>
      </c>
      <c r="G16" s="6">
        <v>88.37</v>
      </c>
      <c r="H16" s="14"/>
    </row>
    <row r="17" spans="1:8">
      <c r="A17" s="13"/>
      <c r="B17" s="52"/>
      <c r="C17" s="3" t="s">
        <v>58</v>
      </c>
      <c r="D17" s="14" t="s">
        <v>7</v>
      </c>
      <c r="E17" s="16">
        <v>1</v>
      </c>
      <c r="F17" s="6">
        <v>175.95</v>
      </c>
      <c r="G17" s="6">
        <v>175.95</v>
      </c>
      <c r="H17" s="14"/>
    </row>
    <row r="18" spans="1:8">
      <c r="A18" s="9"/>
      <c r="B18" s="10"/>
      <c r="C18" s="10" t="s">
        <v>8</v>
      </c>
      <c r="D18" s="10"/>
      <c r="E18" s="11"/>
      <c r="F18" s="12"/>
      <c r="G18" s="12">
        <f>SUM(G15:G17)</f>
        <v>9644.4100000000017</v>
      </c>
      <c r="H18" s="10"/>
    </row>
    <row r="19" spans="1:8" ht="30">
      <c r="A19" s="4"/>
      <c r="B19" s="53" t="s">
        <v>13</v>
      </c>
      <c r="C19" s="7" t="s">
        <v>56</v>
      </c>
      <c r="D19" s="14" t="s">
        <v>7</v>
      </c>
      <c r="E19" s="16">
        <v>4</v>
      </c>
      <c r="F19" s="6">
        <v>9380.09</v>
      </c>
      <c r="G19" s="6">
        <v>37520.36</v>
      </c>
      <c r="H19" s="3"/>
    </row>
    <row r="20" spans="1:8">
      <c r="A20" s="4"/>
      <c r="B20" s="54"/>
      <c r="C20" s="3" t="s">
        <v>57</v>
      </c>
      <c r="D20" s="14" t="s">
        <v>7</v>
      </c>
      <c r="E20" s="16">
        <v>4</v>
      </c>
      <c r="F20" s="6">
        <v>88.37</v>
      </c>
      <c r="G20" s="6">
        <v>353.48</v>
      </c>
      <c r="H20" s="3"/>
    </row>
    <row r="21" spans="1:8">
      <c r="A21" s="4"/>
      <c r="B21" s="55"/>
      <c r="C21" s="3" t="s">
        <v>58</v>
      </c>
      <c r="D21" s="14" t="s">
        <v>7</v>
      </c>
      <c r="E21" s="16">
        <v>4</v>
      </c>
      <c r="F21" s="6">
        <v>175.95</v>
      </c>
      <c r="G21" s="6">
        <v>703.8</v>
      </c>
      <c r="H21" s="3"/>
    </row>
    <row r="22" spans="1:8" hidden="1">
      <c r="A22" s="4"/>
      <c r="B22" s="3"/>
      <c r="C22" s="3"/>
      <c r="D22" s="3"/>
      <c r="E22" s="16"/>
      <c r="F22" s="15"/>
      <c r="G22" s="6"/>
      <c r="H22" s="3"/>
    </row>
    <row r="23" spans="1:8" hidden="1">
      <c r="A23" s="4"/>
      <c r="B23" s="3"/>
      <c r="C23" s="3"/>
      <c r="D23" s="3"/>
      <c r="E23" s="16"/>
      <c r="F23" s="15"/>
      <c r="G23" s="6"/>
      <c r="H23" s="3"/>
    </row>
    <row r="24" spans="1:8" hidden="1">
      <c r="A24" s="4"/>
      <c r="B24" s="3"/>
      <c r="C24" s="3"/>
      <c r="D24" s="3"/>
      <c r="E24" s="16"/>
      <c r="F24" s="15"/>
      <c r="G24" s="6"/>
      <c r="H24" s="3"/>
    </row>
    <row r="25" spans="1:8" hidden="1">
      <c r="A25" s="4"/>
      <c r="B25" s="3"/>
      <c r="C25" s="3"/>
      <c r="D25" s="3"/>
      <c r="E25" s="16"/>
      <c r="F25" s="15"/>
      <c r="G25" s="6"/>
      <c r="H25" s="3"/>
    </row>
    <row r="26" spans="1:8" hidden="1">
      <c r="A26" s="4"/>
      <c r="B26" s="3"/>
      <c r="C26" s="3"/>
      <c r="D26" s="3"/>
      <c r="E26" s="16"/>
      <c r="F26" s="15"/>
      <c r="G26" s="6"/>
      <c r="H26" s="3"/>
    </row>
    <row r="27" spans="1:8" hidden="1">
      <c r="A27" s="4"/>
      <c r="B27" s="3"/>
      <c r="C27" s="3"/>
      <c r="D27" s="3"/>
      <c r="E27" s="16"/>
      <c r="F27" s="15"/>
      <c r="G27" s="6"/>
      <c r="H27" s="3"/>
    </row>
    <row r="28" spans="1:8" hidden="1">
      <c r="A28" s="4"/>
      <c r="B28" s="3"/>
      <c r="C28" s="3"/>
      <c r="D28" s="3"/>
      <c r="E28" s="16"/>
      <c r="F28" s="15"/>
      <c r="G28" s="6"/>
      <c r="H28" s="3"/>
    </row>
    <row r="29" spans="1:8" hidden="1">
      <c r="A29" s="4"/>
      <c r="B29" s="3"/>
      <c r="C29" s="3"/>
      <c r="D29" s="3"/>
      <c r="E29" s="16"/>
      <c r="F29" s="15"/>
      <c r="G29" s="6"/>
      <c r="H29" s="3"/>
    </row>
    <row r="30" spans="1:8" hidden="1">
      <c r="A30" s="4"/>
      <c r="B30" s="3"/>
      <c r="C30" s="3"/>
      <c r="D30" s="3"/>
      <c r="E30" s="16"/>
      <c r="F30" s="15"/>
      <c r="G30" s="6"/>
      <c r="H30" s="3"/>
    </row>
    <row r="31" spans="1:8" hidden="1">
      <c r="A31" s="4"/>
      <c r="B31" s="3"/>
      <c r="C31" s="3"/>
      <c r="D31" s="3"/>
      <c r="E31" s="16"/>
      <c r="F31" s="15"/>
      <c r="G31" s="6"/>
      <c r="H31" s="3"/>
    </row>
    <row r="32" spans="1:8" hidden="1">
      <c r="A32" s="4"/>
      <c r="B32" s="3"/>
      <c r="C32" s="3"/>
      <c r="D32" s="3"/>
      <c r="E32" s="5"/>
      <c r="F32" s="6"/>
      <c r="G32" s="6"/>
      <c r="H32" s="3"/>
    </row>
    <row r="33" spans="1:8">
      <c r="A33" s="9"/>
      <c r="B33" s="10"/>
      <c r="C33" s="10" t="s">
        <v>8</v>
      </c>
      <c r="D33" s="10"/>
      <c r="E33" s="11"/>
      <c r="F33" s="12"/>
      <c r="G33" s="12">
        <f>SUM(G19:G32)</f>
        <v>38577.640000000007</v>
      </c>
      <c r="H33" s="10"/>
    </row>
    <row r="34" spans="1:8" s="18" customFormat="1" ht="30">
      <c r="A34" s="13"/>
      <c r="B34" s="50" t="s">
        <v>49</v>
      </c>
      <c r="C34" s="7" t="s">
        <v>56</v>
      </c>
      <c r="D34" s="14" t="s">
        <v>7</v>
      </c>
      <c r="E34" s="5">
        <v>3</v>
      </c>
      <c r="F34" s="6">
        <v>9380.09</v>
      </c>
      <c r="G34" s="6">
        <v>28140.27</v>
      </c>
      <c r="H34" s="14"/>
    </row>
    <row r="35" spans="1:8" s="18" customFormat="1">
      <c r="A35" s="13"/>
      <c r="B35" s="51"/>
      <c r="C35" s="3" t="s">
        <v>57</v>
      </c>
      <c r="D35" s="14" t="s">
        <v>7</v>
      </c>
      <c r="E35" s="5">
        <v>3</v>
      </c>
      <c r="F35" s="6">
        <v>88.37</v>
      </c>
      <c r="G35" s="6">
        <v>265.11</v>
      </c>
      <c r="H35" s="14"/>
    </row>
    <row r="36" spans="1:8">
      <c r="A36" s="13"/>
      <c r="B36" s="52"/>
      <c r="C36" s="3" t="s">
        <v>58</v>
      </c>
      <c r="D36" s="14" t="s">
        <v>7</v>
      </c>
      <c r="E36" s="5">
        <v>3</v>
      </c>
      <c r="F36" s="6">
        <v>175.95</v>
      </c>
      <c r="G36" s="6">
        <v>527.85</v>
      </c>
      <c r="H36" s="14"/>
    </row>
    <row r="37" spans="1:8" hidden="1">
      <c r="A37" s="13"/>
      <c r="B37" s="14"/>
      <c r="C37" s="3"/>
      <c r="D37" s="3"/>
      <c r="E37" s="5"/>
      <c r="F37" s="6"/>
      <c r="G37" s="6"/>
      <c r="H37" s="14"/>
    </row>
    <row r="38" spans="1:8" hidden="1">
      <c r="A38" s="13"/>
      <c r="B38" s="14"/>
      <c r="C38" s="3"/>
      <c r="D38" s="14"/>
      <c r="E38" s="5"/>
      <c r="F38" s="6"/>
      <c r="G38" s="6"/>
      <c r="H38" s="14"/>
    </row>
    <row r="39" spans="1:8">
      <c r="A39" s="9"/>
      <c r="B39" s="10"/>
      <c r="C39" s="10" t="s">
        <v>8</v>
      </c>
      <c r="D39" s="10"/>
      <c r="E39" s="11"/>
      <c r="F39" s="12"/>
      <c r="G39" s="12">
        <f>SUM(G34:G38)</f>
        <v>28933.23</v>
      </c>
      <c r="H39" s="10"/>
    </row>
    <row r="40" spans="1:8" ht="30">
      <c r="A40" s="4"/>
      <c r="B40" s="53" t="s">
        <v>50</v>
      </c>
      <c r="C40" s="7" t="s">
        <v>56</v>
      </c>
      <c r="D40" s="14" t="s">
        <v>7</v>
      </c>
      <c r="E40" s="16">
        <v>2</v>
      </c>
      <c r="F40" s="6">
        <v>9380.09</v>
      </c>
      <c r="G40" s="15">
        <v>18760.18</v>
      </c>
      <c r="H40" s="3"/>
    </row>
    <row r="41" spans="1:8">
      <c r="A41" s="4"/>
      <c r="B41" s="54"/>
      <c r="C41" s="3" t="s">
        <v>57</v>
      </c>
      <c r="D41" s="14" t="s">
        <v>7</v>
      </c>
      <c r="E41" s="16">
        <v>2</v>
      </c>
      <c r="F41" s="6">
        <v>88.37</v>
      </c>
      <c r="G41" s="15">
        <v>176.74</v>
      </c>
      <c r="H41" s="3"/>
    </row>
    <row r="42" spans="1:8">
      <c r="A42" s="4"/>
      <c r="B42" s="55"/>
      <c r="C42" s="3" t="s">
        <v>58</v>
      </c>
      <c r="D42" s="14" t="s">
        <v>7</v>
      </c>
      <c r="E42" s="16">
        <v>2</v>
      </c>
      <c r="F42" s="6">
        <v>175.95</v>
      </c>
      <c r="G42" s="6">
        <v>351.9</v>
      </c>
      <c r="H42" s="3"/>
    </row>
    <row r="43" spans="1:8" ht="15.75" hidden="1">
      <c r="A43" s="4"/>
      <c r="B43" s="3"/>
      <c r="C43" s="26"/>
      <c r="D43" s="3"/>
      <c r="E43" s="16"/>
      <c r="F43" s="15"/>
      <c r="G43" s="6"/>
      <c r="H43" s="3"/>
    </row>
    <row r="44" spans="1:8" hidden="1">
      <c r="A44" s="4"/>
      <c r="B44" s="3"/>
      <c r="C44" s="3"/>
      <c r="D44" s="3"/>
      <c r="E44" s="16"/>
      <c r="F44" s="6"/>
      <c r="G44" s="6"/>
      <c r="H44" s="3"/>
    </row>
    <row r="45" spans="1:8" hidden="1">
      <c r="A45" s="4"/>
      <c r="B45" s="3"/>
      <c r="C45" s="3"/>
      <c r="D45" s="3"/>
      <c r="E45" s="5"/>
      <c r="F45" s="6"/>
      <c r="G45" s="6"/>
      <c r="H45" s="3"/>
    </row>
    <row r="46" spans="1:8" hidden="1">
      <c r="A46" s="4"/>
      <c r="B46" s="3"/>
      <c r="C46" s="3"/>
      <c r="D46" s="3"/>
      <c r="E46" s="5"/>
      <c r="F46" s="6"/>
      <c r="G46" s="6"/>
      <c r="H46" s="3"/>
    </row>
    <row r="47" spans="1:8" hidden="1">
      <c r="A47" s="4"/>
      <c r="B47" s="3"/>
      <c r="C47" s="3"/>
      <c r="D47" s="3"/>
      <c r="E47" s="5"/>
      <c r="F47" s="6"/>
      <c r="G47" s="6"/>
      <c r="H47" s="3"/>
    </row>
    <row r="48" spans="1:8">
      <c r="A48" s="9"/>
      <c r="B48" s="10"/>
      <c r="C48" s="10" t="s">
        <v>8</v>
      </c>
      <c r="D48" s="10"/>
      <c r="E48" s="11"/>
      <c r="F48" s="12"/>
      <c r="G48" s="12">
        <f>SUM(G40:G47)</f>
        <v>19288.820000000003</v>
      </c>
      <c r="H48" s="10"/>
    </row>
    <row r="49" spans="1:8" ht="30">
      <c r="A49" s="13"/>
      <c r="B49" s="50" t="s">
        <v>51</v>
      </c>
      <c r="C49" s="7" t="s">
        <v>56</v>
      </c>
      <c r="D49" s="14" t="s">
        <v>7</v>
      </c>
      <c r="E49" s="16">
        <v>2</v>
      </c>
      <c r="F49" s="6">
        <v>9380.09</v>
      </c>
      <c r="G49" s="15">
        <v>18760.18</v>
      </c>
      <c r="H49" s="14"/>
    </row>
    <row r="50" spans="1:8">
      <c r="A50" s="13"/>
      <c r="B50" s="51"/>
      <c r="C50" s="3" t="s">
        <v>57</v>
      </c>
      <c r="D50" s="14" t="s">
        <v>7</v>
      </c>
      <c r="E50" s="16">
        <v>2</v>
      </c>
      <c r="F50" s="6">
        <v>88.37</v>
      </c>
      <c r="G50" s="15">
        <v>176.74</v>
      </c>
      <c r="H50" s="14"/>
    </row>
    <row r="51" spans="1:8">
      <c r="A51" s="13"/>
      <c r="B51" s="52"/>
      <c r="C51" s="3" t="s">
        <v>58</v>
      </c>
      <c r="D51" s="14" t="s">
        <v>7</v>
      </c>
      <c r="E51" s="16">
        <v>2</v>
      </c>
      <c r="F51" s="6">
        <v>175.95</v>
      </c>
      <c r="G51" s="6">
        <v>351.9</v>
      </c>
      <c r="H51" s="14"/>
    </row>
    <row r="52" spans="1:8" hidden="1">
      <c r="A52" s="13"/>
      <c r="B52" s="14"/>
      <c r="C52" s="3"/>
      <c r="D52" s="3"/>
      <c r="E52" s="16"/>
      <c r="F52" s="15"/>
      <c r="G52" s="15"/>
      <c r="H52" s="14"/>
    </row>
    <row r="53" spans="1:8" hidden="1">
      <c r="A53" s="13"/>
      <c r="B53" s="14"/>
      <c r="C53" s="3"/>
      <c r="D53" s="3"/>
      <c r="E53" s="16"/>
      <c r="F53" s="15"/>
      <c r="G53" s="15"/>
      <c r="H53" s="14"/>
    </row>
    <row r="54" spans="1:8" hidden="1">
      <c r="A54" s="13"/>
      <c r="B54" s="14"/>
      <c r="C54" s="3"/>
      <c r="D54" s="3"/>
      <c r="E54" s="16"/>
      <c r="F54" s="15"/>
      <c r="G54" s="15"/>
      <c r="H54" s="14"/>
    </row>
    <row r="55" spans="1:8" hidden="1">
      <c r="A55" s="13"/>
      <c r="B55" s="14"/>
      <c r="C55" s="3"/>
      <c r="D55" s="3"/>
      <c r="E55" s="16"/>
      <c r="F55" s="15"/>
      <c r="G55" s="15"/>
      <c r="H55" s="14"/>
    </row>
    <row r="56" spans="1:8" hidden="1">
      <c r="A56" s="13"/>
      <c r="B56" s="14"/>
      <c r="C56" s="3"/>
      <c r="D56" s="3"/>
      <c r="E56" s="16"/>
      <c r="F56" s="15"/>
      <c r="G56" s="15"/>
      <c r="H56" s="14"/>
    </row>
    <row r="57" spans="1:8" hidden="1">
      <c r="A57" s="13"/>
      <c r="B57" s="14"/>
      <c r="C57" s="3"/>
      <c r="D57" s="3"/>
      <c r="E57" s="16"/>
      <c r="F57" s="15"/>
      <c r="G57" s="15"/>
      <c r="H57" s="14"/>
    </row>
    <row r="58" spans="1:8" hidden="1">
      <c r="A58" s="13"/>
      <c r="B58" s="14"/>
      <c r="C58" s="3"/>
      <c r="D58" s="3"/>
      <c r="E58" s="16"/>
      <c r="F58" s="15"/>
      <c r="G58" s="15"/>
      <c r="H58" s="14"/>
    </row>
    <row r="59" spans="1:8" hidden="1">
      <c r="A59" s="13"/>
      <c r="B59" s="14"/>
      <c r="C59" s="3"/>
      <c r="D59" s="3"/>
      <c r="E59" s="16"/>
      <c r="F59" s="15"/>
      <c r="G59" s="15"/>
      <c r="H59" s="14"/>
    </row>
    <row r="60" spans="1:8" hidden="1">
      <c r="A60" s="13"/>
      <c r="B60" s="14"/>
      <c r="C60" s="3"/>
      <c r="D60" s="3"/>
      <c r="E60" s="5"/>
      <c r="F60" s="6"/>
      <c r="G60" s="6"/>
      <c r="H60" s="14"/>
    </row>
    <row r="61" spans="1:8">
      <c r="A61" s="9"/>
      <c r="B61" s="10"/>
      <c r="C61" s="10" t="s">
        <v>8</v>
      </c>
      <c r="D61" s="10"/>
      <c r="E61" s="11"/>
      <c r="F61" s="12"/>
      <c r="G61" s="12">
        <f>SUM(G49:G60)</f>
        <v>19288.820000000003</v>
      </c>
      <c r="H61" s="10"/>
    </row>
    <row r="62" spans="1:8" ht="30">
      <c r="A62" s="4"/>
      <c r="B62" s="53" t="s">
        <v>17</v>
      </c>
      <c r="C62" s="7" t="s">
        <v>56</v>
      </c>
      <c r="D62" s="14" t="s">
        <v>7</v>
      </c>
      <c r="E62" s="16">
        <v>1</v>
      </c>
      <c r="F62" s="6">
        <v>9380.09</v>
      </c>
      <c r="G62" s="6">
        <v>9380.09</v>
      </c>
      <c r="H62" s="3"/>
    </row>
    <row r="63" spans="1:8">
      <c r="A63" s="4"/>
      <c r="B63" s="54"/>
      <c r="C63" s="3" t="s">
        <v>57</v>
      </c>
      <c r="D63" s="14" t="s">
        <v>7</v>
      </c>
      <c r="E63" s="16">
        <v>1</v>
      </c>
      <c r="F63" s="6">
        <v>88.37</v>
      </c>
      <c r="G63" s="6">
        <v>88.37</v>
      </c>
      <c r="H63" s="3"/>
    </row>
    <row r="64" spans="1:8">
      <c r="A64" s="4"/>
      <c r="B64" s="55"/>
      <c r="C64" s="3" t="s">
        <v>58</v>
      </c>
      <c r="D64" s="14" t="s">
        <v>7</v>
      </c>
      <c r="E64" s="16">
        <v>1</v>
      </c>
      <c r="F64" s="6">
        <v>175.95</v>
      </c>
      <c r="G64" s="6">
        <v>175.95</v>
      </c>
      <c r="H64" s="3"/>
    </row>
    <row r="65" spans="1:8" hidden="1">
      <c r="A65" s="4"/>
      <c r="B65" s="3"/>
      <c r="C65" s="3"/>
      <c r="D65" s="3"/>
      <c r="E65" s="5"/>
      <c r="F65" s="6"/>
      <c r="G65" s="6"/>
      <c r="H65" s="3"/>
    </row>
    <row r="66" spans="1:8" hidden="1">
      <c r="A66" s="4"/>
      <c r="B66" s="3"/>
      <c r="C66" s="3"/>
      <c r="D66" s="3"/>
      <c r="E66" s="5"/>
      <c r="F66" s="6"/>
      <c r="G66" s="6"/>
      <c r="H66" s="3"/>
    </row>
    <row r="67" spans="1:8" hidden="1">
      <c r="A67" s="4"/>
      <c r="B67" s="3"/>
      <c r="C67" s="3"/>
      <c r="D67" s="3"/>
      <c r="E67" s="5"/>
      <c r="F67" s="6"/>
      <c r="G67" s="6"/>
      <c r="H67" s="3"/>
    </row>
    <row r="68" spans="1:8" hidden="1">
      <c r="A68" s="4"/>
      <c r="B68" s="3"/>
      <c r="C68" s="3"/>
      <c r="D68" s="3"/>
      <c r="E68" s="5"/>
      <c r="F68" s="6"/>
      <c r="G68" s="6"/>
      <c r="H68" s="3"/>
    </row>
    <row r="69" spans="1:8" hidden="1">
      <c r="A69" s="4"/>
      <c r="B69" s="3"/>
      <c r="C69" s="3"/>
      <c r="D69" s="3"/>
      <c r="E69" s="5"/>
      <c r="F69" s="6"/>
      <c r="G69" s="6"/>
      <c r="H69" s="3"/>
    </row>
    <row r="70" spans="1:8" hidden="1">
      <c r="A70" s="4"/>
      <c r="B70" s="3"/>
      <c r="C70" s="3"/>
      <c r="D70" s="3"/>
      <c r="E70" s="5"/>
      <c r="F70" s="6"/>
      <c r="G70" s="6"/>
      <c r="H70" s="3"/>
    </row>
    <row r="71" spans="1:8" hidden="1">
      <c r="A71" s="4"/>
      <c r="B71" s="3"/>
      <c r="C71" s="3"/>
      <c r="D71" s="3"/>
      <c r="E71" s="5"/>
      <c r="F71" s="6"/>
      <c r="G71" s="6"/>
      <c r="H71" s="3"/>
    </row>
    <row r="72" spans="1:8" hidden="1">
      <c r="A72" s="4"/>
      <c r="B72" s="3"/>
      <c r="C72" s="3"/>
      <c r="D72" s="3"/>
      <c r="E72" s="5"/>
      <c r="F72" s="6"/>
      <c r="G72" s="6"/>
      <c r="H72" s="3"/>
    </row>
    <row r="73" spans="1:8" hidden="1">
      <c r="A73" s="4"/>
      <c r="B73" s="3"/>
      <c r="C73" s="3"/>
      <c r="D73" s="3"/>
      <c r="E73" s="5"/>
      <c r="F73" s="6"/>
      <c r="G73" s="6"/>
      <c r="H73" s="3"/>
    </row>
    <row r="74" spans="1:8" hidden="1">
      <c r="A74" s="4"/>
      <c r="B74" s="3"/>
      <c r="C74" s="3"/>
      <c r="D74" s="3"/>
      <c r="E74" s="5"/>
      <c r="F74" s="6"/>
      <c r="G74" s="6"/>
      <c r="H74" s="3"/>
    </row>
    <row r="75" spans="1:8">
      <c r="A75" s="9"/>
      <c r="B75" s="10"/>
      <c r="C75" s="10" t="s">
        <v>8</v>
      </c>
      <c r="D75" s="10"/>
      <c r="E75" s="11"/>
      <c r="F75" s="12"/>
      <c r="G75" s="12">
        <f>SUM(G62:G74)</f>
        <v>9644.4100000000017</v>
      </c>
      <c r="H75" s="10"/>
    </row>
    <row r="76" spans="1:8" s="18" customFormat="1" ht="30">
      <c r="A76" s="13"/>
      <c r="B76" s="50" t="s">
        <v>36</v>
      </c>
      <c r="C76" s="7" t="s">
        <v>56</v>
      </c>
      <c r="D76" s="14" t="s">
        <v>7</v>
      </c>
      <c r="E76" s="16">
        <v>2</v>
      </c>
      <c r="F76" s="6">
        <v>9380.09</v>
      </c>
      <c r="G76" s="15">
        <v>18760.18</v>
      </c>
      <c r="H76" s="14"/>
    </row>
    <row r="77" spans="1:8" s="18" customFormat="1">
      <c r="A77" s="13"/>
      <c r="B77" s="51"/>
      <c r="C77" s="3" t="s">
        <v>57</v>
      </c>
      <c r="D77" s="14" t="s">
        <v>7</v>
      </c>
      <c r="E77" s="16">
        <v>2</v>
      </c>
      <c r="F77" s="6">
        <v>88.37</v>
      </c>
      <c r="G77" s="15">
        <v>176.74</v>
      </c>
      <c r="H77" s="14"/>
    </row>
    <row r="78" spans="1:8">
      <c r="A78" s="13"/>
      <c r="B78" s="52"/>
      <c r="C78" s="3" t="s">
        <v>58</v>
      </c>
      <c r="D78" s="14" t="s">
        <v>7</v>
      </c>
      <c r="E78" s="16">
        <v>2</v>
      </c>
      <c r="F78" s="6">
        <v>175.95</v>
      </c>
      <c r="G78" s="6">
        <v>351.9</v>
      </c>
      <c r="H78" s="14"/>
    </row>
    <row r="79" spans="1:8">
      <c r="A79" s="9"/>
      <c r="B79" s="10"/>
      <c r="C79" s="10" t="s">
        <v>8</v>
      </c>
      <c r="D79" s="10"/>
      <c r="E79" s="11"/>
      <c r="F79" s="12"/>
      <c r="G79" s="12">
        <f>SUM(G76:G78)</f>
        <v>19288.820000000003</v>
      </c>
      <c r="H79" s="10"/>
    </row>
    <row r="80" spans="1:8" s="18" customFormat="1" ht="30">
      <c r="A80" s="13"/>
      <c r="B80" s="50" t="s">
        <v>52</v>
      </c>
      <c r="C80" s="7" t="s">
        <v>56</v>
      </c>
      <c r="D80" s="14" t="s">
        <v>7</v>
      </c>
      <c r="E80" s="16">
        <v>1</v>
      </c>
      <c r="F80" s="6">
        <v>9380.09</v>
      </c>
      <c r="G80" s="6">
        <v>9380.09</v>
      </c>
      <c r="H80" s="14"/>
    </row>
    <row r="81" spans="1:9" s="18" customFormat="1">
      <c r="A81" s="13"/>
      <c r="B81" s="51"/>
      <c r="C81" s="3" t="s">
        <v>57</v>
      </c>
      <c r="D81" s="14" t="s">
        <v>7</v>
      </c>
      <c r="E81" s="16">
        <v>1</v>
      </c>
      <c r="F81" s="6">
        <v>88.37</v>
      </c>
      <c r="G81" s="6">
        <v>88.37</v>
      </c>
      <c r="H81" s="14"/>
    </row>
    <row r="82" spans="1:9" s="18" customFormat="1">
      <c r="A82" s="13"/>
      <c r="B82" s="52"/>
      <c r="C82" s="3" t="s">
        <v>58</v>
      </c>
      <c r="D82" s="14" t="s">
        <v>7</v>
      </c>
      <c r="E82" s="16">
        <v>1</v>
      </c>
      <c r="F82" s="6">
        <v>175.95</v>
      </c>
      <c r="G82" s="6">
        <v>175.95</v>
      </c>
      <c r="H82" s="14"/>
    </row>
    <row r="83" spans="1:9">
      <c r="A83" s="9"/>
      <c r="B83" s="10"/>
      <c r="C83" s="10" t="s">
        <v>8</v>
      </c>
      <c r="D83" s="10"/>
      <c r="E83" s="11"/>
      <c r="F83" s="12"/>
      <c r="G83" s="12">
        <f>SUM(G80:G82)</f>
        <v>9644.4100000000017</v>
      </c>
      <c r="H83" s="10"/>
    </row>
    <row r="84" spans="1:9" s="18" customFormat="1" ht="30">
      <c r="A84" s="13"/>
      <c r="B84" s="50" t="s">
        <v>53</v>
      </c>
      <c r="C84" s="7" t="s">
        <v>56</v>
      </c>
      <c r="D84" s="14" t="s">
        <v>7</v>
      </c>
      <c r="E84" s="16">
        <v>4</v>
      </c>
      <c r="F84" s="6">
        <v>9380.09</v>
      </c>
      <c r="G84" s="6">
        <v>37520.36</v>
      </c>
      <c r="H84" s="14"/>
    </row>
    <row r="85" spans="1:9" s="18" customFormat="1">
      <c r="A85" s="13"/>
      <c r="B85" s="51"/>
      <c r="C85" s="3" t="s">
        <v>57</v>
      </c>
      <c r="D85" s="14" t="s">
        <v>7</v>
      </c>
      <c r="E85" s="16">
        <v>4</v>
      </c>
      <c r="F85" s="6">
        <v>88.37</v>
      </c>
      <c r="G85" s="6">
        <v>353.48</v>
      </c>
      <c r="H85" s="14"/>
    </row>
    <row r="86" spans="1:9">
      <c r="A86" s="13"/>
      <c r="B86" s="52"/>
      <c r="C86" s="3" t="s">
        <v>58</v>
      </c>
      <c r="D86" s="14" t="s">
        <v>7</v>
      </c>
      <c r="E86" s="16">
        <v>4</v>
      </c>
      <c r="F86" s="6">
        <v>175.95</v>
      </c>
      <c r="G86" s="6">
        <v>703.8</v>
      </c>
      <c r="H86" s="14"/>
    </row>
    <row r="87" spans="1:9">
      <c r="A87" s="9"/>
      <c r="B87" s="10"/>
      <c r="C87" s="10" t="s">
        <v>8</v>
      </c>
      <c r="D87" s="10"/>
      <c r="E87" s="11"/>
      <c r="F87" s="12"/>
      <c r="G87" s="12">
        <f>SUM(G84:G86)</f>
        <v>38577.640000000007</v>
      </c>
      <c r="H87" s="10"/>
    </row>
    <row r="88" spans="1:9" s="18" customFormat="1" ht="30">
      <c r="A88" s="13"/>
      <c r="B88" s="50" t="s">
        <v>54</v>
      </c>
      <c r="C88" s="7" t="s">
        <v>56</v>
      </c>
      <c r="D88" s="14" t="s">
        <v>7</v>
      </c>
      <c r="E88" s="16">
        <v>5</v>
      </c>
      <c r="F88" s="6">
        <v>9380.09</v>
      </c>
      <c r="G88" s="6">
        <v>46900.45</v>
      </c>
      <c r="H88" s="14"/>
    </row>
    <row r="89" spans="1:9" s="18" customFormat="1">
      <c r="A89" s="13"/>
      <c r="B89" s="51"/>
      <c r="C89" s="3" t="s">
        <v>57</v>
      </c>
      <c r="D89" s="14" t="s">
        <v>7</v>
      </c>
      <c r="E89" s="16">
        <v>5</v>
      </c>
      <c r="F89" s="6">
        <v>88.37</v>
      </c>
      <c r="G89" s="6">
        <v>441.85</v>
      </c>
      <c r="H89" s="14"/>
    </row>
    <row r="90" spans="1:9">
      <c r="A90" s="13"/>
      <c r="B90" s="52"/>
      <c r="C90" s="3" t="s">
        <v>58</v>
      </c>
      <c r="D90" s="14" t="s">
        <v>7</v>
      </c>
      <c r="E90" s="16">
        <v>5</v>
      </c>
      <c r="F90" s="6">
        <v>175.95</v>
      </c>
      <c r="G90" s="6">
        <v>879.75</v>
      </c>
      <c r="H90" s="14"/>
    </row>
    <row r="91" spans="1:9">
      <c r="A91" s="9"/>
      <c r="B91" s="10"/>
      <c r="C91" s="10" t="s">
        <v>8</v>
      </c>
      <c r="D91" s="10"/>
      <c r="E91" s="11"/>
      <c r="F91" s="12"/>
      <c r="G91" s="12">
        <f>SUM(G88:G90)</f>
        <v>48222.049999999996</v>
      </c>
      <c r="H91" s="10"/>
      <c r="I91" s="8"/>
    </row>
    <row r="92" spans="1:9" s="18" customFormat="1" ht="30">
      <c r="A92" s="13"/>
      <c r="B92" s="50" t="s">
        <v>21</v>
      </c>
      <c r="C92" s="7" t="s">
        <v>56</v>
      </c>
      <c r="D92" s="14" t="s">
        <v>7</v>
      </c>
      <c r="E92" s="16">
        <v>1</v>
      </c>
      <c r="F92" s="6">
        <v>9380.09</v>
      </c>
      <c r="G92" s="6">
        <v>9380.09</v>
      </c>
      <c r="H92" s="14"/>
      <c r="I92" s="32"/>
    </row>
    <row r="93" spans="1:9" s="18" customFormat="1">
      <c r="A93" s="13"/>
      <c r="B93" s="51"/>
      <c r="C93" s="3" t="s">
        <v>57</v>
      </c>
      <c r="D93" s="14" t="s">
        <v>7</v>
      </c>
      <c r="E93" s="16">
        <v>1</v>
      </c>
      <c r="F93" s="6">
        <v>88.37</v>
      </c>
      <c r="G93" s="6">
        <v>88.37</v>
      </c>
      <c r="H93" s="14"/>
      <c r="I93" s="32"/>
    </row>
    <row r="94" spans="1:9" s="18" customFormat="1">
      <c r="A94" s="13"/>
      <c r="B94" s="52"/>
      <c r="C94" s="3" t="s">
        <v>58</v>
      </c>
      <c r="D94" s="14" t="s">
        <v>7</v>
      </c>
      <c r="E94" s="16">
        <v>1</v>
      </c>
      <c r="F94" s="6">
        <v>175.95</v>
      </c>
      <c r="G94" s="6">
        <v>175.95</v>
      </c>
      <c r="H94" s="14"/>
      <c r="I94" s="32"/>
    </row>
    <row r="95" spans="1:9">
      <c r="A95" s="9"/>
      <c r="B95" s="10"/>
      <c r="C95" s="10" t="s">
        <v>8</v>
      </c>
      <c r="D95" s="10"/>
      <c r="E95" s="11"/>
      <c r="F95" s="12"/>
      <c r="G95" s="12">
        <f>SUM(G92:G94)</f>
        <v>9644.4100000000017</v>
      </c>
      <c r="H95" s="10"/>
      <c r="I95" s="8"/>
    </row>
    <row r="96" spans="1:9">
      <c r="G96" s="8">
        <f>SUM(G95,G91,G87,G83,G79,G75,G61,G48,G39,G33,G18,G14,G10,G6)</f>
        <v>318265.53000000003</v>
      </c>
    </row>
  </sheetData>
  <mergeCells count="15">
    <mergeCell ref="B88:B90"/>
    <mergeCell ref="B92:B94"/>
    <mergeCell ref="A1:H1"/>
    <mergeCell ref="B3:B5"/>
    <mergeCell ref="B7:B9"/>
    <mergeCell ref="B11:B13"/>
    <mergeCell ref="B15:B17"/>
    <mergeCell ref="B19:B21"/>
    <mergeCell ref="B34:B36"/>
    <mergeCell ref="B40:B42"/>
    <mergeCell ref="B49:B51"/>
    <mergeCell ref="B62:B64"/>
    <mergeCell ref="B76:B78"/>
    <mergeCell ref="B80:B82"/>
    <mergeCell ref="B84:B86"/>
  </mergeCells>
  <pageMargins left="0.70866141732283472" right="0.70866141732283472" top="0.36" bottom="0.2" header="0.31496062992125984" footer="0.31496062992125984"/>
  <pageSetup paperSize="9" scale="63" orientation="landscape" r:id="rId1"/>
  <rowBreaks count="1" manualBreakCount="1">
    <brk id="108" max="16" man="1"/>
  </rowBreaks>
  <colBreaks count="1" manualBreakCount="1">
    <brk id="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G143"/>
  <sheetViews>
    <sheetView view="pageBreakPreview" topLeftCell="A51" zoomScaleSheetLayoutView="100" workbookViewId="0">
      <selection activeCell="I51" sqref="I51"/>
    </sheetView>
  </sheetViews>
  <sheetFormatPr defaultRowHeight="15"/>
  <cols>
    <col min="1" max="1" width="3.85546875" style="23" customWidth="1"/>
    <col min="2" max="2" width="29.42578125" style="2" customWidth="1"/>
    <col min="3" max="3" width="32.140625" style="2" customWidth="1"/>
    <col min="4" max="4" width="10.7109375" style="2" customWidth="1"/>
    <col min="5" max="5" width="10.7109375" style="25" customWidth="1"/>
    <col min="6" max="6" width="14.7109375" style="8" customWidth="1"/>
    <col min="7" max="7" width="13.85546875" style="8" customWidth="1"/>
    <col min="8" max="16384" width="9.140625" style="2"/>
  </cols>
  <sheetData>
    <row r="1" spans="1:7" ht="18.75">
      <c r="A1" s="44" t="s">
        <v>60</v>
      </c>
      <c r="B1" s="44"/>
      <c r="C1" s="44"/>
      <c r="D1" s="44"/>
      <c r="E1" s="44"/>
      <c r="F1" s="44"/>
      <c r="G1" s="44"/>
    </row>
    <row r="2" spans="1:7" ht="30">
      <c r="A2" s="27" t="s">
        <v>0</v>
      </c>
      <c r="B2" s="29" t="s">
        <v>1</v>
      </c>
      <c r="C2" s="29" t="s">
        <v>2</v>
      </c>
      <c r="D2" s="29" t="s">
        <v>3</v>
      </c>
      <c r="E2" s="30" t="s">
        <v>4</v>
      </c>
      <c r="F2" s="31" t="s">
        <v>5</v>
      </c>
      <c r="G2" s="31" t="s">
        <v>6</v>
      </c>
    </row>
    <row r="3" spans="1:7">
      <c r="A3" s="4"/>
      <c r="B3" s="3" t="s">
        <v>45</v>
      </c>
      <c r="C3" s="3" t="s">
        <v>61</v>
      </c>
      <c r="D3" s="3" t="s">
        <v>7</v>
      </c>
      <c r="E3" s="5">
        <v>3</v>
      </c>
      <c r="F3" s="6">
        <v>18399.7</v>
      </c>
      <c r="G3" s="6">
        <v>55199.1</v>
      </c>
    </row>
    <row r="4" spans="1:7" hidden="1">
      <c r="A4" s="4"/>
      <c r="B4" s="3"/>
      <c r="C4" s="3"/>
      <c r="D4" s="3"/>
      <c r="E4" s="5"/>
      <c r="F4" s="6"/>
      <c r="G4" s="6"/>
    </row>
    <row r="5" spans="1:7" hidden="1">
      <c r="A5" s="4"/>
      <c r="B5" s="3"/>
      <c r="C5" s="3"/>
      <c r="D5" s="3"/>
      <c r="E5" s="5"/>
      <c r="F5" s="6"/>
      <c r="G5" s="6"/>
    </row>
    <row r="6" spans="1:7" hidden="1">
      <c r="A6" s="4"/>
      <c r="B6" s="3"/>
      <c r="C6" s="3"/>
      <c r="D6" s="3"/>
      <c r="E6" s="5"/>
      <c r="F6" s="6"/>
      <c r="G6" s="6"/>
    </row>
    <row r="7" spans="1:7" hidden="1">
      <c r="A7" s="4"/>
      <c r="B7" s="3"/>
      <c r="C7" s="3"/>
      <c r="D7" s="3"/>
      <c r="E7" s="5"/>
      <c r="F7" s="6"/>
      <c r="G7" s="6"/>
    </row>
    <row r="8" spans="1:7" hidden="1">
      <c r="A8" s="4"/>
      <c r="B8" s="3"/>
      <c r="C8" s="3"/>
      <c r="D8" s="3"/>
      <c r="E8" s="5"/>
      <c r="F8" s="6"/>
      <c r="G8" s="6"/>
    </row>
    <row r="9" spans="1:7" hidden="1">
      <c r="A9" s="4"/>
      <c r="B9" s="3"/>
      <c r="C9" s="3"/>
      <c r="D9" s="3"/>
      <c r="E9" s="5"/>
      <c r="F9" s="6"/>
      <c r="G9" s="6"/>
    </row>
    <row r="10" spans="1:7" hidden="1">
      <c r="A10" s="4"/>
      <c r="B10" s="3"/>
      <c r="C10" s="3"/>
      <c r="D10" s="3"/>
      <c r="E10" s="5"/>
      <c r="F10" s="6"/>
      <c r="G10" s="6"/>
    </row>
    <row r="11" spans="1:7" hidden="1">
      <c r="A11" s="4"/>
      <c r="B11" s="3"/>
      <c r="C11" s="3"/>
      <c r="D11" s="3"/>
      <c r="E11" s="5"/>
      <c r="F11" s="6"/>
      <c r="G11" s="6"/>
    </row>
    <row r="12" spans="1:7" hidden="1">
      <c r="A12" s="4"/>
      <c r="B12" s="3"/>
      <c r="C12" s="3"/>
      <c r="D12" s="3"/>
      <c r="E12" s="5"/>
      <c r="F12" s="6"/>
      <c r="G12" s="6"/>
    </row>
    <row r="13" spans="1:7">
      <c r="A13" s="9"/>
      <c r="B13" s="10"/>
      <c r="C13" s="10" t="s">
        <v>8</v>
      </c>
      <c r="D13" s="10"/>
      <c r="E13" s="11"/>
      <c r="F13" s="12"/>
      <c r="G13" s="12">
        <f>SUM(G3:G12)</f>
        <v>55199.1</v>
      </c>
    </row>
    <row r="14" spans="1:7" ht="33.75" customHeight="1">
      <c r="A14" s="4"/>
      <c r="B14" s="3" t="s">
        <v>47</v>
      </c>
      <c r="C14" s="3" t="s">
        <v>61</v>
      </c>
      <c r="D14" s="3" t="s">
        <v>7</v>
      </c>
      <c r="E14" s="5">
        <v>2</v>
      </c>
      <c r="F14" s="6">
        <v>18399.7</v>
      </c>
      <c r="G14" s="6">
        <v>36799.4</v>
      </c>
    </row>
    <row r="15" spans="1:7" ht="15" hidden="1" customHeight="1">
      <c r="A15" s="4"/>
      <c r="B15" s="3"/>
      <c r="C15" s="3"/>
      <c r="D15" s="3"/>
      <c r="E15" s="5"/>
      <c r="F15" s="6"/>
      <c r="G15" s="6"/>
    </row>
    <row r="16" spans="1:7" ht="15" hidden="1" customHeight="1">
      <c r="A16" s="4"/>
      <c r="B16" s="3"/>
      <c r="C16" s="3"/>
      <c r="D16" s="3"/>
      <c r="E16" s="5"/>
      <c r="F16" s="6"/>
      <c r="G16" s="6"/>
    </row>
    <row r="17" spans="1:7" ht="15" hidden="1" customHeight="1">
      <c r="A17" s="4"/>
      <c r="B17" s="3"/>
      <c r="C17" s="3"/>
      <c r="D17" s="3"/>
      <c r="E17" s="5"/>
      <c r="F17" s="6"/>
      <c r="G17" s="6"/>
    </row>
    <row r="18" spans="1:7" ht="15" hidden="1" customHeight="1">
      <c r="A18" s="4"/>
      <c r="B18" s="3"/>
      <c r="C18" s="3"/>
      <c r="D18" s="3"/>
      <c r="E18" s="5"/>
      <c r="F18" s="6"/>
      <c r="G18" s="6"/>
    </row>
    <row r="19" spans="1:7" hidden="1">
      <c r="A19" s="4"/>
      <c r="B19" s="3"/>
      <c r="C19" s="3"/>
      <c r="D19" s="3"/>
      <c r="E19" s="5"/>
      <c r="F19" s="6"/>
      <c r="G19" s="6"/>
    </row>
    <row r="20" spans="1:7" hidden="1">
      <c r="A20" s="4"/>
      <c r="B20" s="3"/>
      <c r="C20" s="3"/>
      <c r="D20" s="3"/>
      <c r="E20" s="5"/>
      <c r="F20" s="6"/>
      <c r="G20" s="6"/>
    </row>
    <row r="21" spans="1:7" hidden="1">
      <c r="A21" s="4"/>
      <c r="B21" s="3"/>
      <c r="C21" s="3"/>
      <c r="D21" s="3"/>
      <c r="E21" s="5"/>
      <c r="F21" s="6"/>
      <c r="G21" s="6"/>
    </row>
    <row r="22" spans="1:7" hidden="1">
      <c r="A22" s="4"/>
      <c r="B22" s="3"/>
      <c r="C22" s="3"/>
      <c r="D22" s="3"/>
      <c r="E22" s="5"/>
      <c r="F22" s="6"/>
      <c r="G22" s="6"/>
    </row>
    <row r="23" spans="1:7" hidden="1">
      <c r="A23" s="4"/>
      <c r="B23" s="3"/>
      <c r="C23" s="3"/>
      <c r="D23" s="3"/>
      <c r="E23" s="5"/>
      <c r="F23" s="6"/>
      <c r="G23" s="6"/>
    </row>
    <row r="24" spans="1:7" ht="33" hidden="1" customHeight="1">
      <c r="A24" s="4"/>
      <c r="B24" s="3"/>
      <c r="C24" s="3"/>
      <c r="D24" s="3"/>
      <c r="E24" s="5"/>
      <c r="F24" s="6"/>
      <c r="G24" s="6"/>
    </row>
    <row r="25" spans="1:7" hidden="1">
      <c r="A25" s="4"/>
      <c r="B25" s="3"/>
      <c r="C25" s="3"/>
      <c r="D25" s="3"/>
      <c r="E25" s="5"/>
      <c r="F25" s="6"/>
      <c r="G25" s="6"/>
    </row>
    <row r="26" spans="1:7" hidden="1">
      <c r="A26" s="4"/>
      <c r="B26" s="3"/>
      <c r="C26" s="3"/>
      <c r="D26" s="3"/>
      <c r="E26" s="5"/>
      <c r="F26" s="6"/>
      <c r="G26" s="6"/>
    </row>
    <row r="27" spans="1:7">
      <c r="A27" s="9"/>
      <c r="B27" s="10"/>
      <c r="C27" s="10" t="s">
        <v>8</v>
      </c>
      <c r="D27" s="10"/>
      <c r="E27" s="11"/>
      <c r="F27" s="12"/>
      <c r="G27" s="12">
        <f>SUM(G14:G26)</f>
        <v>36799.4</v>
      </c>
    </row>
    <row r="28" spans="1:7">
      <c r="A28" s="4">
        <v>4</v>
      </c>
      <c r="B28" s="3" t="s">
        <v>48</v>
      </c>
      <c r="C28" s="3" t="s">
        <v>61</v>
      </c>
      <c r="D28" s="3" t="s">
        <v>7</v>
      </c>
      <c r="E28" s="5">
        <v>7</v>
      </c>
      <c r="F28" s="6">
        <v>18399.7</v>
      </c>
      <c r="G28" s="6">
        <v>128797.9</v>
      </c>
    </row>
    <row r="29" spans="1:7" hidden="1">
      <c r="A29" s="4"/>
      <c r="B29" s="3"/>
      <c r="C29" s="3"/>
      <c r="D29" s="3"/>
      <c r="E29" s="5"/>
      <c r="F29" s="6"/>
      <c r="G29" s="6"/>
    </row>
    <row r="30" spans="1:7" hidden="1">
      <c r="A30" s="4"/>
      <c r="B30" s="3"/>
      <c r="C30" s="3"/>
      <c r="D30" s="3"/>
      <c r="E30" s="5"/>
      <c r="F30" s="6"/>
      <c r="G30" s="6"/>
    </row>
    <row r="31" spans="1:7" hidden="1">
      <c r="A31" s="4"/>
      <c r="B31" s="3"/>
      <c r="C31" s="3"/>
      <c r="D31" s="3"/>
      <c r="E31" s="5"/>
      <c r="F31" s="6"/>
      <c r="G31" s="6"/>
    </row>
    <row r="32" spans="1:7">
      <c r="A32" s="9"/>
      <c r="B32" s="10"/>
      <c r="C32" s="10" t="s">
        <v>8</v>
      </c>
      <c r="D32" s="10"/>
      <c r="E32" s="11"/>
      <c r="F32" s="12"/>
      <c r="G32" s="12">
        <f>SUM(G28:G31)</f>
        <v>128797.9</v>
      </c>
    </row>
    <row r="33" spans="1:7">
      <c r="A33" s="13"/>
      <c r="B33" s="14" t="s">
        <v>62</v>
      </c>
      <c r="C33" s="3" t="s">
        <v>61</v>
      </c>
      <c r="D33" s="3" t="s">
        <v>7</v>
      </c>
      <c r="E33" s="5">
        <v>7</v>
      </c>
      <c r="F33" s="6">
        <v>18399.7</v>
      </c>
      <c r="G33" s="6">
        <v>128797.9</v>
      </c>
    </row>
    <row r="34" spans="1:7">
      <c r="A34" s="9"/>
      <c r="B34" s="10"/>
      <c r="C34" s="10" t="s">
        <v>8</v>
      </c>
      <c r="D34" s="10"/>
      <c r="E34" s="11"/>
      <c r="F34" s="12"/>
      <c r="G34" s="12">
        <f>SUM(G33:G33)</f>
        <v>128797.9</v>
      </c>
    </row>
    <row r="35" spans="1:7">
      <c r="A35" s="13">
        <v>6</v>
      </c>
      <c r="B35" s="14" t="s">
        <v>63</v>
      </c>
      <c r="C35" s="3" t="s">
        <v>61</v>
      </c>
      <c r="D35" s="3" t="s">
        <v>7</v>
      </c>
      <c r="E35" s="5">
        <v>1</v>
      </c>
      <c r="F35" s="6">
        <v>18399.7</v>
      </c>
      <c r="G35" s="6">
        <v>18399.7</v>
      </c>
    </row>
    <row r="36" spans="1:7">
      <c r="A36" s="9"/>
      <c r="B36" s="10"/>
      <c r="C36" s="10" t="s">
        <v>8</v>
      </c>
      <c r="D36" s="10"/>
      <c r="E36" s="11"/>
      <c r="F36" s="12"/>
      <c r="G36" s="12">
        <f>SUM(G35)</f>
        <v>18399.7</v>
      </c>
    </row>
    <row r="37" spans="1:7">
      <c r="A37" s="4">
        <v>8</v>
      </c>
      <c r="B37" s="3" t="s">
        <v>64</v>
      </c>
      <c r="C37" s="3" t="s">
        <v>61</v>
      </c>
      <c r="D37" s="3" t="s">
        <v>7</v>
      </c>
      <c r="E37" s="5">
        <v>1</v>
      </c>
      <c r="F37" s="6">
        <v>18399.7</v>
      </c>
      <c r="G37" s="6">
        <v>18399.7</v>
      </c>
    </row>
    <row r="38" spans="1:7" hidden="1">
      <c r="A38" s="4"/>
      <c r="B38" s="3"/>
      <c r="C38" s="3"/>
      <c r="D38" s="3"/>
      <c r="E38" s="5"/>
      <c r="F38" s="6"/>
      <c r="G38" s="6"/>
    </row>
    <row r="39" spans="1:7" hidden="1">
      <c r="A39" s="4"/>
      <c r="B39" s="3"/>
      <c r="C39" s="3"/>
      <c r="D39" s="3"/>
      <c r="E39" s="16"/>
      <c r="F39" s="15"/>
      <c r="G39" s="6"/>
    </row>
    <row r="40" spans="1:7" hidden="1">
      <c r="A40" s="4"/>
      <c r="B40" s="3"/>
      <c r="C40" s="3"/>
      <c r="D40" s="3"/>
      <c r="E40" s="16"/>
      <c r="F40" s="15"/>
      <c r="G40" s="6"/>
    </row>
    <row r="41" spans="1:7" hidden="1">
      <c r="A41" s="4"/>
      <c r="B41" s="3"/>
      <c r="C41" s="3"/>
      <c r="D41" s="3"/>
      <c r="E41" s="16"/>
      <c r="F41" s="15"/>
      <c r="G41" s="6"/>
    </row>
    <row r="42" spans="1:7" hidden="1">
      <c r="A42" s="4"/>
      <c r="B42" s="3"/>
      <c r="C42" s="3"/>
      <c r="D42" s="3"/>
      <c r="E42" s="16"/>
      <c r="F42" s="15"/>
      <c r="G42" s="6"/>
    </row>
    <row r="43" spans="1:7" hidden="1">
      <c r="A43" s="4"/>
      <c r="B43" s="3"/>
      <c r="C43" s="3"/>
      <c r="D43" s="3"/>
      <c r="E43" s="16"/>
      <c r="F43" s="15"/>
      <c r="G43" s="6"/>
    </row>
    <row r="44" spans="1:7" hidden="1">
      <c r="A44" s="4"/>
      <c r="B44" s="3"/>
      <c r="C44" s="3"/>
      <c r="D44" s="3"/>
      <c r="E44" s="16"/>
      <c r="F44" s="15"/>
      <c r="G44" s="6"/>
    </row>
    <row r="45" spans="1:7" hidden="1">
      <c r="A45" s="4"/>
      <c r="B45" s="3"/>
      <c r="C45" s="3"/>
      <c r="D45" s="3"/>
      <c r="E45" s="16"/>
      <c r="F45" s="15"/>
      <c r="G45" s="6"/>
    </row>
    <row r="46" spans="1:7" hidden="1">
      <c r="A46" s="4"/>
      <c r="B46" s="3"/>
      <c r="C46" s="3"/>
      <c r="D46" s="3"/>
      <c r="E46" s="16"/>
      <c r="F46" s="15"/>
      <c r="G46" s="6"/>
    </row>
    <row r="47" spans="1:7" hidden="1">
      <c r="A47" s="4"/>
      <c r="B47" s="3"/>
      <c r="C47" s="3"/>
      <c r="D47" s="3"/>
      <c r="E47" s="16"/>
      <c r="F47" s="15"/>
      <c r="G47" s="6"/>
    </row>
    <row r="48" spans="1:7" hidden="1">
      <c r="A48" s="4"/>
      <c r="B48" s="3"/>
      <c r="C48" s="3"/>
      <c r="D48" s="3"/>
      <c r="E48" s="16"/>
      <c r="F48" s="15"/>
      <c r="G48" s="6"/>
    </row>
    <row r="49" spans="1:7" hidden="1">
      <c r="A49" s="4"/>
      <c r="B49" s="3"/>
      <c r="C49" s="3"/>
      <c r="D49" s="3"/>
      <c r="E49" s="16"/>
      <c r="F49" s="15"/>
      <c r="G49" s="6"/>
    </row>
    <row r="50" spans="1:7" hidden="1">
      <c r="A50" s="4"/>
      <c r="B50" s="3"/>
      <c r="C50" s="3"/>
      <c r="D50" s="3"/>
      <c r="E50" s="5"/>
      <c r="F50" s="6"/>
      <c r="G50" s="6"/>
    </row>
    <row r="51" spans="1:7">
      <c r="A51" s="9"/>
      <c r="B51" s="10"/>
      <c r="C51" s="10" t="s">
        <v>8</v>
      </c>
      <c r="D51" s="10"/>
      <c r="E51" s="11"/>
      <c r="F51" s="12"/>
      <c r="G51" s="12">
        <f>SUM(G37:G50)</f>
        <v>18399.7</v>
      </c>
    </row>
    <row r="52" spans="1:7">
      <c r="A52" s="13"/>
      <c r="B52" s="14" t="s">
        <v>66</v>
      </c>
      <c r="C52" s="3" t="s">
        <v>61</v>
      </c>
      <c r="D52" s="3" t="s">
        <v>7</v>
      </c>
      <c r="E52" s="5">
        <v>2</v>
      </c>
      <c r="F52" s="6">
        <v>18399.7</v>
      </c>
      <c r="G52" s="6">
        <v>36799.4</v>
      </c>
    </row>
    <row r="53" spans="1:7">
      <c r="A53" s="9"/>
      <c r="B53" s="10"/>
      <c r="C53" s="10" t="s">
        <v>8</v>
      </c>
      <c r="D53" s="10"/>
      <c r="E53" s="11"/>
      <c r="F53" s="12"/>
      <c r="G53" s="12">
        <f>SUM(G52:G52)</f>
        <v>36799.4</v>
      </c>
    </row>
    <row r="54" spans="1:7" ht="46.5" customHeight="1">
      <c r="A54" s="4">
        <v>14</v>
      </c>
      <c r="B54" s="53" t="s">
        <v>169</v>
      </c>
      <c r="C54" s="7" t="s">
        <v>67</v>
      </c>
      <c r="D54" s="3" t="s">
        <v>7</v>
      </c>
      <c r="E54" s="5">
        <v>17</v>
      </c>
      <c r="F54" s="6">
        <v>8521.25</v>
      </c>
      <c r="G54" s="6">
        <v>144861.25</v>
      </c>
    </row>
    <row r="55" spans="1:7" ht="48" customHeight="1">
      <c r="A55" s="4"/>
      <c r="B55" s="55"/>
      <c r="C55" s="7" t="s">
        <v>67</v>
      </c>
      <c r="D55" s="3" t="s">
        <v>7</v>
      </c>
      <c r="E55" s="5">
        <v>1</v>
      </c>
      <c r="F55" s="6">
        <v>8521.25</v>
      </c>
      <c r="G55" s="6">
        <v>8521.25</v>
      </c>
    </row>
    <row r="56" spans="1:7" hidden="1">
      <c r="A56" s="4"/>
      <c r="B56" s="3"/>
      <c r="C56" s="17"/>
      <c r="D56" s="3"/>
      <c r="E56" s="5"/>
      <c r="F56" s="6"/>
      <c r="G56" s="6"/>
    </row>
    <row r="57" spans="1:7" hidden="1">
      <c r="A57" s="4"/>
      <c r="B57" s="3"/>
      <c r="C57" s="3"/>
      <c r="D57" s="3"/>
      <c r="E57" s="5"/>
      <c r="F57" s="6"/>
      <c r="G57" s="6"/>
    </row>
    <row r="58" spans="1:7" hidden="1">
      <c r="A58" s="4"/>
      <c r="B58" s="3"/>
      <c r="C58" s="3"/>
      <c r="D58" s="3"/>
      <c r="E58" s="5"/>
      <c r="F58" s="6"/>
      <c r="G58" s="6"/>
    </row>
    <row r="59" spans="1:7" hidden="1">
      <c r="A59" s="4"/>
      <c r="B59" s="3"/>
      <c r="C59" s="3"/>
      <c r="D59" s="3"/>
      <c r="E59" s="5"/>
      <c r="F59" s="6"/>
      <c r="G59" s="6"/>
    </row>
    <row r="60" spans="1:7" hidden="1">
      <c r="A60" s="4"/>
      <c r="B60" s="3"/>
      <c r="C60" s="3"/>
      <c r="D60" s="3"/>
      <c r="E60" s="16"/>
      <c r="F60" s="15"/>
      <c r="G60" s="6"/>
    </row>
    <row r="61" spans="1:7" ht="15.75" hidden="1">
      <c r="A61" s="4"/>
      <c r="B61" s="3"/>
      <c r="C61" s="26"/>
      <c r="D61" s="3"/>
      <c r="E61" s="16"/>
      <c r="F61" s="15"/>
      <c r="G61" s="6"/>
    </row>
    <row r="62" spans="1:7" hidden="1">
      <c r="A62" s="4"/>
      <c r="B62" s="3"/>
      <c r="C62" s="3"/>
      <c r="D62" s="3"/>
      <c r="E62" s="16"/>
      <c r="F62" s="6"/>
      <c r="G62" s="6"/>
    </row>
    <row r="63" spans="1:7" hidden="1">
      <c r="A63" s="4"/>
      <c r="B63" s="3"/>
      <c r="C63" s="3"/>
      <c r="D63" s="3"/>
      <c r="E63" s="5"/>
      <c r="F63" s="6"/>
      <c r="G63" s="6"/>
    </row>
    <row r="64" spans="1:7" hidden="1">
      <c r="A64" s="4"/>
      <c r="B64" s="3"/>
      <c r="C64" s="3"/>
      <c r="D64" s="3"/>
      <c r="E64" s="5"/>
      <c r="F64" s="6"/>
      <c r="G64" s="6"/>
    </row>
    <row r="65" spans="1:7" hidden="1">
      <c r="A65" s="4"/>
      <c r="B65" s="3"/>
      <c r="C65" s="3"/>
      <c r="D65" s="3"/>
      <c r="E65" s="5"/>
      <c r="F65" s="6"/>
      <c r="G65" s="6"/>
    </row>
    <row r="66" spans="1:7">
      <c r="A66" s="9"/>
      <c r="B66" s="10"/>
      <c r="C66" s="10" t="s">
        <v>8</v>
      </c>
      <c r="D66" s="10"/>
      <c r="E66" s="11"/>
      <c r="F66" s="12"/>
      <c r="G66" s="12">
        <f>SUM(G54:G65)</f>
        <v>153382.5</v>
      </c>
    </row>
    <row r="67" spans="1:7">
      <c r="A67" s="13">
        <v>15</v>
      </c>
      <c r="B67" s="14" t="s">
        <v>68</v>
      </c>
      <c r="C67" s="3" t="s">
        <v>61</v>
      </c>
      <c r="D67" s="3" t="s">
        <v>7</v>
      </c>
      <c r="E67" s="5">
        <v>2</v>
      </c>
      <c r="F67" s="6">
        <v>18399.7</v>
      </c>
      <c r="G67" s="6">
        <v>36799.4</v>
      </c>
    </row>
    <row r="68" spans="1:7" hidden="1">
      <c r="A68" s="13"/>
      <c r="B68" s="14"/>
      <c r="C68" s="3"/>
      <c r="D68" s="3"/>
      <c r="E68" s="5"/>
      <c r="F68" s="6"/>
      <c r="G68" s="15"/>
    </row>
    <row r="69" spans="1:7" hidden="1">
      <c r="A69" s="13"/>
      <c r="B69" s="14"/>
      <c r="C69" s="3"/>
      <c r="D69" s="3"/>
      <c r="E69" s="16"/>
      <c r="F69" s="15"/>
      <c r="G69" s="15"/>
    </row>
    <row r="70" spans="1:7" hidden="1">
      <c r="A70" s="13"/>
      <c r="B70" s="14"/>
      <c r="C70" s="3"/>
      <c r="D70" s="3"/>
      <c r="E70" s="16"/>
      <c r="F70" s="15"/>
      <c r="G70" s="15"/>
    </row>
    <row r="71" spans="1:7" hidden="1">
      <c r="A71" s="13"/>
      <c r="B71" s="14"/>
      <c r="C71" s="3"/>
      <c r="D71" s="3"/>
      <c r="E71" s="16"/>
      <c r="F71" s="15"/>
      <c r="G71" s="15"/>
    </row>
    <row r="72" spans="1:7" hidden="1">
      <c r="A72" s="13"/>
      <c r="B72" s="14"/>
      <c r="C72" s="3"/>
      <c r="D72" s="3"/>
      <c r="E72" s="16"/>
      <c r="F72" s="15"/>
      <c r="G72" s="15"/>
    </row>
    <row r="73" spans="1:7" hidden="1">
      <c r="A73" s="13"/>
      <c r="B73" s="14"/>
      <c r="C73" s="3"/>
      <c r="D73" s="3"/>
      <c r="E73" s="16"/>
      <c r="F73" s="15"/>
      <c r="G73" s="15"/>
    </row>
    <row r="74" spans="1:7" hidden="1">
      <c r="A74" s="13"/>
      <c r="B74" s="14"/>
      <c r="C74" s="3"/>
      <c r="D74" s="3"/>
      <c r="E74" s="16"/>
      <c r="F74" s="15"/>
      <c r="G74" s="15"/>
    </row>
    <row r="75" spans="1:7" hidden="1">
      <c r="A75" s="13"/>
      <c r="B75" s="14"/>
      <c r="C75" s="3"/>
      <c r="D75" s="3"/>
      <c r="E75" s="16"/>
      <c r="F75" s="15"/>
      <c r="G75" s="15"/>
    </row>
    <row r="76" spans="1:7" hidden="1">
      <c r="A76" s="13"/>
      <c r="B76" s="14"/>
      <c r="C76" s="3"/>
      <c r="D76" s="3"/>
      <c r="E76" s="16"/>
      <c r="F76" s="15"/>
      <c r="G76" s="15"/>
    </row>
    <row r="77" spans="1:7" hidden="1">
      <c r="A77" s="13"/>
      <c r="B77" s="14"/>
      <c r="C77" s="3"/>
      <c r="D77" s="3"/>
      <c r="E77" s="16"/>
      <c r="F77" s="15"/>
      <c r="G77" s="15"/>
    </row>
    <row r="78" spans="1:7" hidden="1">
      <c r="A78" s="13"/>
      <c r="B78" s="14"/>
      <c r="C78" s="3"/>
      <c r="D78" s="3"/>
      <c r="E78" s="16"/>
      <c r="F78" s="15"/>
      <c r="G78" s="15"/>
    </row>
    <row r="79" spans="1:7" hidden="1">
      <c r="A79" s="13"/>
      <c r="B79" s="14"/>
      <c r="C79" s="3"/>
      <c r="D79" s="3"/>
      <c r="E79" s="16"/>
      <c r="F79" s="15"/>
      <c r="G79" s="15"/>
    </row>
    <row r="80" spans="1:7" hidden="1">
      <c r="A80" s="13"/>
      <c r="B80" s="14"/>
      <c r="C80" s="3"/>
      <c r="D80" s="3"/>
      <c r="E80" s="16"/>
      <c r="F80" s="15"/>
      <c r="G80" s="15"/>
    </row>
    <row r="81" spans="1:7" hidden="1">
      <c r="A81" s="13"/>
      <c r="B81" s="14"/>
      <c r="C81" s="3"/>
      <c r="D81" s="3"/>
      <c r="E81" s="5"/>
      <c r="F81" s="6"/>
      <c r="G81" s="6"/>
    </row>
    <row r="82" spans="1:7">
      <c r="A82" s="9"/>
      <c r="B82" s="10"/>
      <c r="C82" s="10" t="s">
        <v>8</v>
      </c>
      <c r="D82" s="10"/>
      <c r="E82" s="11"/>
      <c r="F82" s="12"/>
      <c r="G82" s="12">
        <f>SUM(G67:G81)</f>
        <v>36799.4</v>
      </c>
    </row>
    <row r="83" spans="1:7">
      <c r="A83" s="4">
        <v>16</v>
      </c>
      <c r="B83" s="3" t="s">
        <v>69</v>
      </c>
      <c r="C83" s="3" t="s">
        <v>61</v>
      </c>
      <c r="D83" s="3" t="s">
        <v>7</v>
      </c>
      <c r="E83" s="5">
        <v>2</v>
      </c>
      <c r="F83" s="6">
        <v>18399.7</v>
      </c>
      <c r="G83" s="6">
        <v>36799.4</v>
      </c>
    </row>
    <row r="84" spans="1:7" hidden="1">
      <c r="A84" s="4"/>
      <c r="B84" s="3"/>
      <c r="C84" s="3"/>
      <c r="D84" s="3"/>
      <c r="E84" s="5"/>
      <c r="F84" s="6"/>
      <c r="G84" s="6"/>
    </row>
    <row r="85" spans="1:7" hidden="1">
      <c r="A85" s="4"/>
      <c r="B85" s="3"/>
      <c r="C85" s="3"/>
      <c r="D85" s="3"/>
      <c r="E85" s="5"/>
      <c r="F85" s="6"/>
      <c r="G85" s="6"/>
    </row>
    <row r="86" spans="1:7" hidden="1">
      <c r="A86" s="4"/>
      <c r="B86" s="3"/>
      <c r="C86" s="3"/>
      <c r="D86" s="3"/>
      <c r="E86" s="5"/>
      <c r="F86" s="6"/>
      <c r="G86" s="6"/>
    </row>
    <row r="87" spans="1:7" hidden="1">
      <c r="A87" s="4"/>
      <c r="B87" s="3"/>
      <c r="C87" s="3"/>
      <c r="D87" s="3"/>
      <c r="E87" s="5"/>
      <c r="F87" s="6"/>
      <c r="G87" s="6"/>
    </row>
    <row r="88" spans="1:7" hidden="1">
      <c r="A88" s="4"/>
      <c r="B88" s="3"/>
      <c r="C88" s="3"/>
      <c r="D88" s="3"/>
      <c r="E88" s="5"/>
      <c r="F88" s="6"/>
      <c r="G88" s="6"/>
    </row>
    <row r="89" spans="1:7" hidden="1">
      <c r="A89" s="4"/>
      <c r="B89" s="3"/>
      <c r="C89" s="3"/>
      <c r="D89" s="3"/>
      <c r="E89" s="5"/>
      <c r="F89" s="6"/>
      <c r="G89" s="6"/>
    </row>
    <row r="90" spans="1:7" hidden="1">
      <c r="A90" s="4"/>
      <c r="B90" s="3"/>
      <c r="C90" s="3"/>
      <c r="D90" s="3"/>
      <c r="E90" s="5"/>
      <c r="F90" s="6"/>
      <c r="G90" s="6"/>
    </row>
    <row r="91" spans="1:7" hidden="1">
      <c r="A91" s="4"/>
      <c r="B91" s="3"/>
      <c r="C91" s="3"/>
      <c r="D91" s="3"/>
      <c r="E91" s="5"/>
      <c r="F91" s="6"/>
      <c r="G91" s="6"/>
    </row>
    <row r="92" spans="1:7" hidden="1">
      <c r="A92" s="4"/>
      <c r="B92" s="3"/>
      <c r="C92" s="3"/>
      <c r="D92" s="3"/>
      <c r="E92" s="5"/>
      <c r="F92" s="6"/>
      <c r="G92" s="6"/>
    </row>
    <row r="93" spans="1:7" hidden="1">
      <c r="A93" s="4"/>
      <c r="B93" s="3"/>
      <c r="C93" s="3"/>
      <c r="D93" s="3"/>
      <c r="E93" s="5"/>
      <c r="F93" s="6"/>
      <c r="G93" s="6"/>
    </row>
    <row r="94" spans="1:7" hidden="1">
      <c r="A94" s="4"/>
      <c r="B94" s="3"/>
      <c r="C94" s="3"/>
      <c r="D94" s="3"/>
      <c r="E94" s="5"/>
      <c r="F94" s="6"/>
      <c r="G94" s="6"/>
    </row>
    <row r="95" spans="1:7" hidden="1">
      <c r="A95" s="4"/>
      <c r="B95" s="3"/>
      <c r="C95" s="3"/>
      <c r="D95" s="3"/>
      <c r="E95" s="5"/>
      <c r="F95" s="6"/>
      <c r="G95" s="6"/>
    </row>
    <row r="96" spans="1:7" hidden="1">
      <c r="A96" s="4"/>
      <c r="B96" s="3"/>
      <c r="C96" s="3"/>
      <c r="D96" s="3"/>
      <c r="E96" s="5"/>
      <c r="F96" s="6"/>
      <c r="G96" s="6"/>
    </row>
    <row r="97" spans="1:7" hidden="1">
      <c r="A97" s="4"/>
      <c r="B97" s="3"/>
      <c r="C97" s="3"/>
      <c r="D97" s="3"/>
      <c r="E97" s="5"/>
      <c r="F97" s="6"/>
      <c r="G97" s="6"/>
    </row>
    <row r="98" spans="1:7">
      <c r="A98" s="9"/>
      <c r="B98" s="10"/>
      <c r="C98" s="10" t="s">
        <v>8</v>
      </c>
      <c r="D98" s="10"/>
      <c r="E98" s="11"/>
      <c r="F98" s="12"/>
      <c r="G98" s="12">
        <f>SUM(G83:G97)</f>
        <v>36799.4</v>
      </c>
    </row>
    <row r="99" spans="1:7">
      <c r="A99" s="13">
        <v>17</v>
      </c>
      <c r="B99" s="14" t="s">
        <v>70</v>
      </c>
      <c r="C99" s="3" t="s">
        <v>61</v>
      </c>
      <c r="D99" s="3" t="s">
        <v>7</v>
      </c>
      <c r="E99" s="5">
        <v>2</v>
      </c>
      <c r="F99" s="6">
        <v>18399.7</v>
      </c>
      <c r="G99" s="6">
        <v>36799.4</v>
      </c>
    </row>
    <row r="100" spans="1:7">
      <c r="A100" s="9"/>
      <c r="B100" s="10"/>
      <c r="C100" s="10" t="s">
        <v>8</v>
      </c>
      <c r="D100" s="10"/>
      <c r="E100" s="11"/>
      <c r="F100" s="12"/>
      <c r="G100" s="12">
        <f>SUM(G99)</f>
        <v>36799.4</v>
      </c>
    </row>
    <row r="101" spans="1:7" s="18" customFormat="1" hidden="1">
      <c r="A101" s="13"/>
      <c r="B101" s="14"/>
      <c r="C101" s="3"/>
      <c r="D101" s="3"/>
      <c r="E101" s="5"/>
      <c r="F101" s="6"/>
      <c r="G101" s="6"/>
    </row>
    <row r="102" spans="1:7" hidden="1">
      <c r="A102" s="9"/>
      <c r="B102" s="10"/>
      <c r="C102" s="10" t="s">
        <v>8</v>
      </c>
      <c r="D102" s="10"/>
      <c r="E102" s="11"/>
      <c r="F102" s="12"/>
      <c r="G102" s="12">
        <f>SUM(G101)</f>
        <v>0</v>
      </c>
    </row>
    <row r="103" spans="1:7" hidden="1">
      <c r="A103" s="4">
        <v>10</v>
      </c>
      <c r="B103" s="3"/>
      <c r="C103" s="3"/>
      <c r="D103" s="3"/>
      <c r="E103" s="5"/>
      <c r="F103" s="6"/>
      <c r="G103" s="15"/>
    </row>
    <row r="104" spans="1:7" hidden="1">
      <c r="A104" s="4"/>
      <c r="B104" s="3"/>
      <c r="C104" s="3"/>
      <c r="D104" s="3"/>
      <c r="E104" s="5"/>
      <c r="F104" s="6"/>
      <c r="G104" s="15"/>
    </row>
    <row r="105" spans="1:7" hidden="1">
      <c r="A105" s="4"/>
      <c r="B105" s="3"/>
      <c r="C105" s="3"/>
      <c r="D105" s="3"/>
      <c r="E105" s="16"/>
      <c r="F105" s="15"/>
      <c r="G105" s="15"/>
    </row>
    <row r="106" spans="1:7" hidden="1">
      <c r="A106" s="4"/>
      <c r="B106" s="3"/>
      <c r="C106" s="3"/>
      <c r="D106" s="3"/>
      <c r="E106" s="16"/>
      <c r="F106" s="15"/>
      <c r="G106" s="15"/>
    </row>
    <row r="107" spans="1:7" hidden="1">
      <c r="A107" s="4"/>
      <c r="B107" s="3"/>
      <c r="C107" s="3"/>
      <c r="D107" s="3"/>
      <c r="E107" s="16"/>
      <c r="F107" s="15"/>
      <c r="G107" s="15"/>
    </row>
    <row r="108" spans="1:7" hidden="1">
      <c r="A108" s="4"/>
      <c r="B108" s="3"/>
      <c r="C108" s="3"/>
      <c r="D108" s="3"/>
      <c r="E108" s="16"/>
      <c r="F108" s="15"/>
      <c r="G108" s="15"/>
    </row>
    <row r="109" spans="1:7" hidden="1">
      <c r="A109" s="4"/>
      <c r="B109" s="3"/>
      <c r="C109" s="3"/>
      <c r="D109" s="3"/>
      <c r="E109" s="16"/>
      <c r="F109" s="15"/>
      <c r="G109" s="15"/>
    </row>
    <row r="110" spans="1:7" hidden="1">
      <c r="A110" s="4"/>
      <c r="B110" s="3"/>
      <c r="C110" s="3"/>
      <c r="D110" s="3"/>
      <c r="E110" s="16"/>
      <c r="F110" s="15"/>
      <c r="G110" s="15"/>
    </row>
    <row r="111" spans="1:7" hidden="1">
      <c r="A111" s="4"/>
      <c r="B111" s="3"/>
      <c r="C111" s="3"/>
      <c r="D111" s="3"/>
      <c r="E111" s="16"/>
      <c r="F111" s="15"/>
      <c r="G111" s="15"/>
    </row>
    <row r="112" spans="1:7" hidden="1">
      <c r="A112" s="4"/>
      <c r="B112" s="3"/>
      <c r="C112" s="3"/>
      <c r="D112" s="3"/>
      <c r="E112" s="16"/>
      <c r="F112" s="15"/>
      <c r="G112" s="15"/>
    </row>
    <row r="113" spans="1:7" hidden="1">
      <c r="A113" s="4"/>
      <c r="B113" s="3"/>
      <c r="C113" s="3"/>
      <c r="D113" s="3"/>
      <c r="E113" s="16"/>
      <c r="F113" s="15"/>
      <c r="G113" s="15"/>
    </row>
    <row r="114" spans="1:7" hidden="1">
      <c r="A114" s="4"/>
      <c r="B114" s="3"/>
      <c r="C114" s="3"/>
      <c r="D114" s="3"/>
      <c r="E114" s="16"/>
      <c r="F114" s="15"/>
      <c r="G114" s="15"/>
    </row>
    <row r="115" spans="1:7" hidden="1">
      <c r="A115" s="4"/>
      <c r="B115" s="3"/>
      <c r="C115" s="3"/>
      <c r="D115" s="3"/>
      <c r="E115" s="16"/>
      <c r="F115" s="15"/>
      <c r="G115" s="15"/>
    </row>
    <row r="116" spans="1:7" hidden="1">
      <c r="A116" s="4"/>
      <c r="B116" s="3"/>
      <c r="C116" s="3"/>
      <c r="D116" s="3"/>
      <c r="E116" s="5"/>
      <c r="F116" s="6"/>
      <c r="G116" s="6"/>
    </row>
    <row r="117" spans="1:7" hidden="1">
      <c r="A117" s="9"/>
      <c r="B117" s="10"/>
      <c r="C117" s="10" t="s">
        <v>8</v>
      </c>
      <c r="D117" s="10"/>
      <c r="E117" s="11"/>
      <c r="F117" s="12"/>
      <c r="G117" s="12">
        <f>SUM(G103:G116)</f>
        <v>0</v>
      </c>
    </row>
    <row r="118" spans="1:7" hidden="1">
      <c r="A118" s="13"/>
      <c r="B118" s="14"/>
      <c r="C118" s="3"/>
      <c r="D118" s="3"/>
      <c r="E118" s="5"/>
      <c r="F118" s="6"/>
      <c r="G118" s="6"/>
    </row>
    <row r="119" spans="1:7" hidden="1">
      <c r="A119" s="9"/>
      <c r="B119" s="10"/>
      <c r="C119" s="10" t="s">
        <v>8</v>
      </c>
      <c r="D119" s="10"/>
      <c r="E119" s="11"/>
      <c r="F119" s="12"/>
      <c r="G119" s="12">
        <f>SUM(G118)</f>
        <v>0</v>
      </c>
    </row>
    <row r="120" spans="1:7" hidden="1">
      <c r="A120" s="13"/>
      <c r="B120" s="14"/>
      <c r="C120" s="3"/>
      <c r="D120" s="3"/>
      <c r="E120" s="5"/>
      <c r="F120" s="6"/>
      <c r="G120" s="6"/>
    </row>
    <row r="121" spans="1:7" hidden="1">
      <c r="A121" s="9"/>
      <c r="B121" s="10"/>
      <c r="C121" s="10" t="s">
        <v>8</v>
      </c>
      <c r="D121" s="10"/>
      <c r="E121" s="11"/>
      <c r="F121" s="12"/>
      <c r="G121" s="12">
        <f>SUM(G120)</f>
        <v>0</v>
      </c>
    </row>
    <row r="122" spans="1:7" hidden="1">
      <c r="A122" s="4">
        <v>11</v>
      </c>
      <c r="B122" s="3"/>
      <c r="C122" s="3"/>
      <c r="D122" s="3"/>
      <c r="E122" s="5"/>
      <c r="F122" s="6"/>
      <c r="G122" s="15"/>
    </row>
    <row r="123" spans="1:7" hidden="1">
      <c r="A123" s="4"/>
      <c r="B123" s="3"/>
      <c r="C123" s="3"/>
      <c r="D123" s="3"/>
      <c r="E123" s="5"/>
      <c r="F123" s="6"/>
      <c r="G123" s="15"/>
    </row>
    <row r="124" spans="1:7" hidden="1">
      <c r="A124" s="4"/>
      <c r="B124" s="3"/>
      <c r="C124" s="3"/>
      <c r="D124" s="3"/>
      <c r="E124" s="5"/>
      <c r="F124" s="6"/>
      <c r="G124" s="15"/>
    </row>
    <row r="125" spans="1:7" hidden="1">
      <c r="A125" s="4"/>
      <c r="B125" s="3"/>
      <c r="C125" s="3"/>
      <c r="D125" s="3"/>
      <c r="E125" s="5"/>
      <c r="F125" s="6"/>
      <c r="G125" s="15"/>
    </row>
    <row r="126" spans="1:7" hidden="1">
      <c r="A126" s="4"/>
      <c r="B126" s="3"/>
      <c r="C126" s="3"/>
      <c r="D126" s="3"/>
      <c r="E126" s="16"/>
      <c r="F126" s="15"/>
      <c r="G126" s="15"/>
    </row>
    <row r="127" spans="1:7" hidden="1">
      <c r="A127" s="4"/>
      <c r="B127" s="3"/>
      <c r="C127" s="3"/>
      <c r="D127" s="3"/>
      <c r="E127" s="16"/>
      <c r="F127" s="15"/>
      <c r="G127" s="15"/>
    </row>
    <row r="128" spans="1:7" hidden="1">
      <c r="A128" s="4"/>
      <c r="B128" s="3"/>
      <c r="C128" s="3"/>
      <c r="D128" s="3"/>
      <c r="E128" s="16"/>
      <c r="F128" s="15"/>
      <c r="G128" s="15"/>
    </row>
    <row r="129" spans="1:7" hidden="1">
      <c r="A129" s="4"/>
      <c r="B129" s="3"/>
      <c r="C129" s="3"/>
      <c r="D129" s="3"/>
      <c r="E129" s="16"/>
      <c r="F129" s="15"/>
      <c r="G129" s="15"/>
    </row>
    <row r="130" spans="1:7" hidden="1">
      <c r="A130" s="4"/>
      <c r="B130" s="3"/>
      <c r="C130" s="3"/>
      <c r="D130" s="3"/>
      <c r="E130" s="16"/>
      <c r="F130" s="15"/>
      <c r="G130" s="15"/>
    </row>
    <row r="131" spans="1:7" hidden="1">
      <c r="A131" s="4"/>
      <c r="B131" s="3"/>
      <c r="C131" s="3"/>
      <c r="D131" s="3"/>
      <c r="E131" s="16"/>
      <c r="F131" s="15"/>
      <c r="G131" s="15"/>
    </row>
    <row r="132" spans="1:7" hidden="1">
      <c r="A132" s="4"/>
      <c r="B132" s="3"/>
      <c r="C132" s="3"/>
      <c r="D132" s="3"/>
      <c r="E132" s="16"/>
      <c r="F132" s="15"/>
      <c r="G132" s="15"/>
    </row>
    <row r="133" spans="1:7" hidden="1">
      <c r="A133" s="4"/>
      <c r="B133" s="3"/>
      <c r="C133" s="3"/>
      <c r="D133" s="3"/>
      <c r="E133" s="16"/>
      <c r="F133" s="15"/>
      <c r="G133" s="15"/>
    </row>
    <row r="134" spans="1:7" hidden="1">
      <c r="A134" s="4"/>
      <c r="B134" s="3"/>
      <c r="C134" s="3"/>
      <c r="D134" s="3"/>
      <c r="E134" s="16"/>
      <c r="F134" s="15"/>
      <c r="G134" s="15"/>
    </row>
    <row r="135" spans="1:7" hidden="1">
      <c r="A135" s="4"/>
      <c r="B135" s="3"/>
      <c r="C135" s="3"/>
      <c r="D135" s="3"/>
      <c r="E135" s="16"/>
      <c r="F135" s="15"/>
      <c r="G135" s="15"/>
    </row>
    <row r="136" spans="1:7" hidden="1">
      <c r="A136" s="4"/>
      <c r="B136" s="3"/>
      <c r="C136" s="3"/>
      <c r="D136" s="3"/>
      <c r="E136" s="16"/>
      <c r="F136" s="15"/>
      <c r="G136" s="15"/>
    </row>
    <row r="137" spans="1:7" hidden="1">
      <c r="A137" s="4"/>
      <c r="B137" s="3"/>
      <c r="C137" s="3"/>
      <c r="D137" s="3"/>
      <c r="E137" s="5"/>
      <c r="F137" s="6"/>
      <c r="G137" s="6"/>
    </row>
    <row r="138" spans="1:7" hidden="1">
      <c r="A138" s="9"/>
      <c r="B138" s="10"/>
      <c r="C138" s="10" t="s">
        <v>8</v>
      </c>
      <c r="D138" s="10"/>
      <c r="E138" s="11"/>
      <c r="F138" s="12"/>
      <c r="G138" s="12">
        <f>SUM(G122:G137)</f>
        <v>0</v>
      </c>
    </row>
    <row r="139" spans="1:7" hidden="1">
      <c r="A139" s="13"/>
      <c r="B139" s="14"/>
      <c r="C139" s="3"/>
      <c r="D139" s="3"/>
      <c r="E139" s="5"/>
      <c r="F139" s="6"/>
      <c r="G139" s="6"/>
    </row>
    <row r="140" spans="1:7" hidden="1">
      <c r="A140" s="9"/>
      <c r="B140" s="10"/>
      <c r="C140" s="10" t="s">
        <v>8</v>
      </c>
      <c r="D140" s="10"/>
      <c r="E140" s="11"/>
      <c r="F140" s="12"/>
      <c r="G140" s="12">
        <f>SUM(G139)</f>
        <v>0</v>
      </c>
    </row>
    <row r="141" spans="1:7">
      <c r="A141" s="13">
        <v>1</v>
      </c>
      <c r="B141" s="14" t="s">
        <v>71</v>
      </c>
      <c r="C141" s="3" t="s">
        <v>72</v>
      </c>
      <c r="D141" s="3" t="s">
        <v>7</v>
      </c>
      <c r="E141" s="5">
        <v>4</v>
      </c>
      <c r="F141" s="15">
        <v>500</v>
      </c>
      <c r="G141" s="15">
        <v>2000</v>
      </c>
    </row>
    <row r="142" spans="1:7">
      <c r="A142" s="56" t="s">
        <v>73</v>
      </c>
      <c r="B142" s="57"/>
      <c r="C142" s="19"/>
      <c r="D142" s="19"/>
      <c r="E142" s="21"/>
      <c r="F142" s="22"/>
      <c r="G142" s="22">
        <f>G141</f>
        <v>2000</v>
      </c>
    </row>
    <row r="143" spans="1:7">
      <c r="G143" s="1">
        <f>SUM(G142+G100+G98+G82+G66+G53+G51+G36+G34+G32+G27+G13)</f>
        <v>688973.8</v>
      </c>
    </row>
  </sheetData>
  <mergeCells count="3">
    <mergeCell ref="A1:G1"/>
    <mergeCell ref="A142:B142"/>
    <mergeCell ref="B54:B55"/>
  </mergeCells>
  <pageMargins left="0.33" right="0.21" top="0.27" bottom="0.24" header="0.31496062992125984" footer="0.31496062992125984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14"/>
  <sheetViews>
    <sheetView view="pageBreakPreview" topLeftCell="A167" zoomScaleSheetLayoutView="100" workbookViewId="0">
      <selection activeCell="G315" sqref="G315"/>
    </sheetView>
  </sheetViews>
  <sheetFormatPr defaultRowHeight="15"/>
  <cols>
    <col min="1" max="1" width="3.85546875" style="23" customWidth="1"/>
    <col min="2" max="2" width="32.85546875" style="2" customWidth="1"/>
    <col min="3" max="3" width="39.28515625" style="2" customWidth="1"/>
    <col min="4" max="4" width="10.7109375" style="2" customWidth="1"/>
    <col min="5" max="5" width="10.7109375" style="25" customWidth="1"/>
    <col min="6" max="6" width="14.7109375" style="8" customWidth="1"/>
    <col min="7" max="7" width="13.85546875" style="8" customWidth="1"/>
    <col min="8" max="8" width="20.7109375" style="2" customWidth="1"/>
    <col min="9" max="16384" width="9.140625" style="2"/>
  </cols>
  <sheetData>
    <row r="1" spans="1:8" ht="18.75">
      <c r="A1" s="44" t="s">
        <v>86</v>
      </c>
      <c r="B1" s="44"/>
      <c r="C1" s="44"/>
      <c r="D1" s="44"/>
      <c r="E1" s="44"/>
      <c r="F1" s="44"/>
      <c r="G1" s="44"/>
    </row>
    <row r="2" spans="1:8" ht="30">
      <c r="A2" s="27" t="s">
        <v>0</v>
      </c>
      <c r="B2" s="29" t="s">
        <v>1</v>
      </c>
      <c r="C2" s="29" t="s">
        <v>2</v>
      </c>
      <c r="D2" s="29" t="s">
        <v>3</v>
      </c>
      <c r="E2" s="30" t="s">
        <v>4</v>
      </c>
      <c r="F2" s="31" t="s">
        <v>5</v>
      </c>
      <c r="G2" s="31" t="s">
        <v>6</v>
      </c>
      <c r="H2" s="34"/>
    </row>
    <row r="3" spans="1:8" hidden="1">
      <c r="A3" s="4">
        <v>1</v>
      </c>
      <c r="B3" s="3" t="s">
        <v>45</v>
      </c>
      <c r="C3" s="3"/>
      <c r="D3" s="3"/>
      <c r="E3" s="5"/>
      <c r="F3" s="6"/>
      <c r="G3" s="6"/>
      <c r="H3" s="33"/>
    </row>
    <row r="4" spans="1:8" ht="17.25" hidden="1" customHeight="1">
      <c r="A4" s="4"/>
      <c r="B4" s="3" t="s">
        <v>45</v>
      </c>
      <c r="C4" s="3"/>
      <c r="D4" s="3"/>
      <c r="E4" s="5"/>
      <c r="F4" s="6"/>
      <c r="G4" s="6"/>
    </row>
    <row r="5" spans="1:8" hidden="1">
      <c r="A5" s="4"/>
      <c r="B5" s="3" t="s">
        <v>45</v>
      </c>
      <c r="C5" s="3"/>
      <c r="D5" s="3"/>
      <c r="E5" s="5"/>
      <c r="F5" s="6"/>
      <c r="G5" s="6"/>
    </row>
    <row r="6" spans="1:8" hidden="1">
      <c r="A6" s="4"/>
      <c r="B6" s="3"/>
      <c r="C6" s="3"/>
      <c r="D6" s="3"/>
      <c r="E6" s="5"/>
      <c r="F6" s="6"/>
      <c r="G6" s="6"/>
    </row>
    <row r="7" spans="1:8" hidden="1">
      <c r="A7" s="4"/>
      <c r="B7" s="3"/>
      <c r="C7" s="3"/>
      <c r="D7" s="3"/>
      <c r="E7" s="5"/>
      <c r="F7" s="6"/>
      <c r="G7" s="6"/>
    </row>
    <row r="8" spans="1:8" hidden="1">
      <c r="A8" s="4"/>
      <c r="B8" s="3"/>
      <c r="C8" s="3"/>
      <c r="D8" s="3"/>
      <c r="E8" s="5"/>
      <c r="F8" s="6"/>
      <c r="G8" s="6"/>
    </row>
    <row r="9" spans="1:8" hidden="1">
      <c r="A9" s="4"/>
      <c r="B9" s="3"/>
      <c r="C9" s="3"/>
      <c r="D9" s="3"/>
      <c r="E9" s="5"/>
      <c r="F9" s="6"/>
      <c r="G9" s="6"/>
    </row>
    <row r="10" spans="1:8" hidden="1">
      <c r="A10" s="4"/>
      <c r="B10" s="3"/>
      <c r="C10" s="3"/>
      <c r="D10" s="3"/>
      <c r="E10" s="5"/>
      <c r="F10" s="6"/>
      <c r="G10" s="6"/>
    </row>
    <row r="11" spans="1:8" hidden="1">
      <c r="A11" s="4"/>
      <c r="B11" s="3"/>
      <c r="C11" s="3"/>
      <c r="D11" s="3"/>
      <c r="E11" s="5"/>
      <c r="F11" s="6"/>
      <c r="G11" s="6"/>
    </row>
    <row r="12" spans="1:8" hidden="1">
      <c r="A12" s="4"/>
      <c r="B12" s="3"/>
      <c r="C12" s="3"/>
      <c r="D12" s="3"/>
      <c r="E12" s="5"/>
      <c r="F12" s="6"/>
      <c r="G12" s="6"/>
    </row>
    <row r="13" spans="1:8" hidden="1">
      <c r="A13" s="4"/>
      <c r="B13" s="3"/>
      <c r="C13" s="3"/>
      <c r="D13" s="3"/>
      <c r="E13" s="5"/>
      <c r="F13" s="6"/>
      <c r="G13" s="6"/>
    </row>
    <row r="14" spans="1:8" hidden="1">
      <c r="A14" s="4"/>
      <c r="B14" s="3"/>
      <c r="C14" s="3"/>
      <c r="D14" s="3"/>
      <c r="E14" s="5"/>
      <c r="F14" s="6"/>
      <c r="G14" s="6"/>
    </row>
    <row r="15" spans="1:8" hidden="1">
      <c r="A15" s="9"/>
      <c r="B15" s="10"/>
      <c r="C15" s="10" t="s">
        <v>8</v>
      </c>
      <c r="D15" s="10"/>
      <c r="E15" s="11"/>
      <c r="F15" s="12"/>
      <c r="G15" s="12">
        <f>SUM(G3:G14)</f>
        <v>0</v>
      </c>
    </row>
    <row r="16" spans="1:8" s="18" customFormat="1">
      <c r="A16" s="13">
        <v>2</v>
      </c>
      <c r="B16" s="14" t="s">
        <v>46</v>
      </c>
      <c r="C16" s="3" t="s">
        <v>108</v>
      </c>
      <c r="D16" s="3" t="s">
        <v>7</v>
      </c>
      <c r="E16" s="5">
        <v>6</v>
      </c>
      <c r="F16" s="6">
        <v>9613.41</v>
      </c>
      <c r="G16" s="6">
        <v>57680.46</v>
      </c>
    </row>
    <row r="17" spans="1:8" s="18" customFormat="1" hidden="1">
      <c r="A17" s="13"/>
      <c r="B17" s="14"/>
      <c r="C17" s="29"/>
      <c r="D17" s="29"/>
      <c r="E17" s="30"/>
      <c r="F17" s="31"/>
      <c r="G17" s="31"/>
      <c r="H17" s="32"/>
    </row>
    <row r="18" spans="1:8" s="18" customFormat="1" hidden="1">
      <c r="A18" s="13"/>
      <c r="B18" s="14"/>
      <c r="C18" s="27"/>
      <c r="D18" s="29"/>
      <c r="E18" s="30"/>
      <c r="F18" s="31"/>
      <c r="G18" s="31"/>
    </row>
    <row r="19" spans="1:8" s="18" customFormat="1" hidden="1">
      <c r="A19" s="13"/>
      <c r="B19" s="14"/>
      <c r="C19" s="27"/>
      <c r="D19" s="29"/>
      <c r="E19" s="30"/>
      <c r="F19" s="31"/>
      <c r="G19" s="31"/>
    </row>
    <row r="20" spans="1:8" s="18" customFormat="1" hidden="1">
      <c r="A20" s="13"/>
      <c r="B20" s="14"/>
      <c r="C20" s="27"/>
      <c r="D20" s="29"/>
      <c r="E20" s="30"/>
      <c r="F20" s="31"/>
      <c r="G20" s="31"/>
    </row>
    <row r="21" spans="1:8" s="18" customFormat="1" hidden="1">
      <c r="A21" s="13"/>
      <c r="B21" s="14"/>
      <c r="C21" s="27"/>
      <c r="D21" s="29"/>
      <c r="E21" s="30"/>
      <c r="F21" s="31"/>
      <c r="G21" s="31"/>
    </row>
    <row r="22" spans="1:8" s="18" customFormat="1" hidden="1">
      <c r="A22" s="13"/>
      <c r="B22" s="14"/>
      <c r="C22" s="27"/>
      <c r="D22" s="29"/>
      <c r="E22" s="30"/>
      <c r="F22" s="31"/>
      <c r="G22" s="31"/>
    </row>
    <row r="23" spans="1:8" s="18" customFormat="1" hidden="1">
      <c r="A23" s="13"/>
      <c r="B23" s="14"/>
      <c r="C23" s="29"/>
      <c r="D23" s="29"/>
      <c r="E23" s="30"/>
      <c r="F23" s="31"/>
      <c r="G23" s="31"/>
    </row>
    <row r="24" spans="1:8" s="18" customFormat="1" hidden="1">
      <c r="A24" s="13"/>
      <c r="B24" s="14"/>
      <c r="C24" s="27"/>
      <c r="D24" s="29"/>
      <c r="E24" s="30"/>
      <c r="F24" s="31"/>
      <c r="G24" s="31"/>
    </row>
    <row r="25" spans="1:8" s="18" customFormat="1" hidden="1">
      <c r="A25" s="13"/>
      <c r="B25" s="14"/>
      <c r="C25" s="27"/>
      <c r="D25" s="29"/>
      <c r="E25" s="30"/>
      <c r="F25" s="31"/>
      <c r="G25" s="31"/>
    </row>
    <row r="26" spans="1:8" s="18" customFormat="1" hidden="1">
      <c r="A26" s="13"/>
      <c r="B26" s="14"/>
      <c r="C26" s="14"/>
      <c r="D26" s="14"/>
      <c r="E26" s="16"/>
      <c r="F26" s="15"/>
      <c r="G26" s="15"/>
    </row>
    <row r="27" spans="1:8" hidden="1">
      <c r="A27" s="13"/>
      <c r="B27" s="14"/>
      <c r="C27" s="3"/>
      <c r="D27" s="3"/>
      <c r="E27" s="5"/>
      <c r="F27" s="6"/>
      <c r="G27" s="6"/>
    </row>
    <row r="28" spans="1:8" hidden="1">
      <c r="A28" s="13"/>
      <c r="B28" s="14"/>
      <c r="C28" s="3"/>
      <c r="D28" s="3"/>
      <c r="E28" s="5"/>
      <c r="F28" s="6"/>
      <c r="G28" s="6"/>
    </row>
    <row r="29" spans="1:8" hidden="1">
      <c r="A29" s="13"/>
      <c r="B29" s="14"/>
      <c r="C29" s="3"/>
      <c r="D29" s="3"/>
      <c r="E29" s="5"/>
      <c r="F29" s="6"/>
      <c r="G29" s="6"/>
    </row>
    <row r="30" spans="1:8">
      <c r="A30" s="9"/>
      <c r="B30" s="10"/>
      <c r="C30" s="10" t="s">
        <v>8</v>
      </c>
      <c r="D30" s="10"/>
      <c r="E30" s="11"/>
      <c r="F30" s="12"/>
      <c r="G30" s="12">
        <f>SUM(G16:G29)</f>
        <v>57680.46</v>
      </c>
    </row>
    <row r="31" spans="1:8" ht="40.5" customHeight="1">
      <c r="A31" s="4">
        <v>3</v>
      </c>
      <c r="B31" s="3" t="s">
        <v>47</v>
      </c>
      <c r="C31" s="3" t="s">
        <v>108</v>
      </c>
      <c r="D31" s="3" t="s">
        <v>7</v>
      </c>
      <c r="E31" s="5">
        <v>8</v>
      </c>
      <c r="F31" s="6">
        <v>9613.41</v>
      </c>
      <c r="G31" s="6">
        <v>76907.28</v>
      </c>
    </row>
    <row r="32" spans="1:8" ht="15" hidden="1" customHeight="1">
      <c r="A32" s="4"/>
      <c r="B32" s="3"/>
      <c r="C32" s="3"/>
      <c r="D32" s="3"/>
      <c r="E32" s="5"/>
      <c r="F32" s="6"/>
      <c r="G32" s="6"/>
    </row>
    <row r="33" spans="1:7" ht="15" hidden="1" customHeight="1">
      <c r="A33" s="4"/>
      <c r="B33" s="3"/>
      <c r="C33" s="3"/>
      <c r="D33" s="3"/>
      <c r="E33" s="5"/>
      <c r="F33" s="6"/>
      <c r="G33" s="6"/>
    </row>
    <row r="34" spans="1:7" ht="15" hidden="1" customHeight="1">
      <c r="A34" s="4"/>
      <c r="B34" s="3"/>
      <c r="C34" s="3"/>
      <c r="D34" s="3"/>
      <c r="E34" s="5"/>
      <c r="F34" s="6"/>
      <c r="G34" s="6"/>
    </row>
    <row r="35" spans="1:7" ht="15" hidden="1" customHeight="1">
      <c r="A35" s="4"/>
      <c r="B35" s="3"/>
      <c r="C35" s="3"/>
      <c r="D35" s="3"/>
      <c r="E35" s="5"/>
      <c r="F35" s="6"/>
      <c r="G35" s="6"/>
    </row>
    <row r="36" spans="1:7" hidden="1">
      <c r="A36" s="4"/>
      <c r="B36" s="3"/>
      <c r="C36" s="3"/>
      <c r="D36" s="3"/>
      <c r="E36" s="5"/>
      <c r="F36" s="6"/>
      <c r="G36" s="6"/>
    </row>
    <row r="37" spans="1:7" hidden="1">
      <c r="A37" s="4"/>
      <c r="B37" s="3"/>
      <c r="C37" s="3"/>
      <c r="D37" s="3"/>
      <c r="E37" s="5"/>
      <c r="F37" s="6"/>
      <c r="G37" s="6"/>
    </row>
    <row r="38" spans="1:7" hidden="1">
      <c r="A38" s="4"/>
      <c r="B38" s="3"/>
      <c r="C38" s="3"/>
      <c r="D38" s="3"/>
      <c r="E38" s="5"/>
      <c r="F38" s="6"/>
      <c r="G38" s="6"/>
    </row>
    <row r="39" spans="1:7" hidden="1">
      <c r="A39" s="4"/>
      <c r="B39" s="3"/>
      <c r="C39" s="3"/>
      <c r="D39" s="3"/>
      <c r="E39" s="5"/>
      <c r="F39" s="6"/>
      <c r="G39" s="6"/>
    </row>
    <row r="40" spans="1:7" hidden="1">
      <c r="A40" s="4"/>
      <c r="B40" s="3"/>
      <c r="C40" s="3"/>
      <c r="D40" s="3"/>
      <c r="E40" s="5"/>
      <c r="F40" s="6"/>
      <c r="G40" s="6"/>
    </row>
    <row r="41" spans="1:7" ht="33" hidden="1" customHeight="1">
      <c r="A41" s="4"/>
      <c r="B41" s="3"/>
      <c r="C41" s="3"/>
      <c r="D41" s="3"/>
      <c r="E41" s="5"/>
      <c r="F41" s="6"/>
      <c r="G41" s="6"/>
    </row>
    <row r="42" spans="1:7" hidden="1">
      <c r="A42" s="4"/>
      <c r="B42" s="3"/>
      <c r="C42" s="3"/>
      <c r="D42" s="3"/>
      <c r="E42" s="5"/>
      <c r="F42" s="6"/>
      <c r="G42" s="6"/>
    </row>
    <row r="43" spans="1:7" hidden="1">
      <c r="A43" s="4"/>
      <c r="B43" s="3"/>
      <c r="C43" s="3"/>
      <c r="D43" s="3"/>
      <c r="E43" s="5"/>
      <c r="F43" s="6"/>
      <c r="G43" s="6"/>
    </row>
    <row r="44" spans="1:7">
      <c r="A44" s="9"/>
      <c r="B44" s="10"/>
      <c r="C44" s="10" t="s">
        <v>8</v>
      </c>
      <c r="D44" s="10"/>
      <c r="E44" s="11"/>
      <c r="F44" s="12"/>
      <c r="G44" s="12">
        <f>SUM(G31:G43)</f>
        <v>76907.28</v>
      </c>
    </row>
    <row r="45" spans="1:7">
      <c r="A45" s="4">
        <v>4</v>
      </c>
      <c r="B45" s="3" t="s">
        <v>48</v>
      </c>
      <c r="C45" s="3" t="s">
        <v>108</v>
      </c>
      <c r="D45" s="3" t="s">
        <v>7</v>
      </c>
      <c r="E45" s="5">
        <v>8</v>
      </c>
      <c r="F45" s="6">
        <v>9613.41</v>
      </c>
      <c r="G45" s="6">
        <v>76907.28</v>
      </c>
    </row>
    <row r="46" spans="1:7" hidden="1">
      <c r="A46" s="4"/>
      <c r="B46" s="3"/>
      <c r="C46" s="14"/>
      <c r="D46" s="14"/>
      <c r="E46" s="16"/>
      <c r="F46" s="15"/>
      <c r="G46" s="15"/>
    </row>
    <row r="47" spans="1:7" hidden="1">
      <c r="A47" s="4"/>
      <c r="B47" s="3"/>
      <c r="C47" s="3"/>
      <c r="D47" s="3"/>
      <c r="E47" s="5"/>
      <c r="F47" s="6"/>
      <c r="G47" s="6"/>
    </row>
    <row r="48" spans="1:7" hidden="1">
      <c r="A48" s="4"/>
      <c r="B48" s="3"/>
      <c r="C48" s="3"/>
      <c r="D48" s="3"/>
      <c r="E48" s="5"/>
      <c r="F48" s="6"/>
      <c r="G48" s="6"/>
    </row>
    <row r="49" spans="1:8" hidden="1">
      <c r="A49" s="4"/>
      <c r="B49" s="3"/>
      <c r="C49" s="3"/>
      <c r="D49" s="3"/>
      <c r="E49" s="5"/>
      <c r="F49" s="6"/>
      <c r="G49" s="6"/>
    </row>
    <row r="50" spans="1:8">
      <c r="A50" s="9"/>
      <c r="B50" s="10"/>
      <c r="C50" s="10" t="s">
        <v>8</v>
      </c>
      <c r="D50" s="10"/>
      <c r="E50" s="11"/>
      <c r="F50" s="12"/>
      <c r="G50" s="12">
        <f>SUM(G45:G49)</f>
        <v>76907.28</v>
      </c>
    </row>
    <row r="51" spans="1:8">
      <c r="A51" s="13">
        <v>5</v>
      </c>
      <c r="B51" s="14" t="s">
        <v>62</v>
      </c>
      <c r="C51" s="3" t="s">
        <v>108</v>
      </c>
      <c r="D51" s="3" t="s">
        <v>7</v>
      </c>
      <c r="E51" s="5">
        <v>8</v>
      </c>
      <c r="F51" s="6">
        <v>9613.41</v>
      </c>
      <c r="G51" s="6">
        <v>76907.28</v>
      </c>
    </row>
    <row r="52" spans="1:8">
      <c r="A52" s="9"/>
      <c r="B52" s="10"/>
      <c r="C52" s="10" t="s">
        <v>8</v>
      </c>
      <c r="D52" s="10"/>
      <c r="E52" s="11"/>
      <c r="F52" s="12"/>
      <c r="G52" s="12">
        <f>SUM(G51)</f>
        <v>76907.28</v>
      </c>
      <c r="H52" s="34"/>
    </row>
    <row r="53" spans="1:8">
      <c r="A53" s="13">
        <v>6</v>
      </c>
      <c r="B53" s="14" t="s">
        <v>63</v>
      </c>
      <c r="C53" s="3" t="s">
        <v>108</v>
      </c>
      <c r="D53" s="3" t="s">
        <v>7</v>
      </c>
      <c r="E53" s="5">
        <v>7</v>
      </c>
      <c r="F53" s="6">
        <v>9613.41</v>
      </c>
      <c r="G53" s="6">
        <v>67293.87</v>
      </c>
      <c r="H53" s="8"/>
    </row>
    <row r="54" spans="1:8" hidden="1">
      <c r="A54" s="13"/>
      <c r="B54" s="14"/>
      <c r="C54" s="3"/>
      <c r="D54" s="3"/>
      <c r="E54" s="5"/>
      <c r="F54" s="6"/>
      <c r="G54" s="6"/>
      <c r="H54" s="8"/>
    </row>
    <row r="55" spans="1:8" hidden="1">
      <c r="A55" s="13"/>
      <c r="B55" s="14"/>
      <c r="C55" s="3"/>
      <c r="D55" s="3"/>
      <c r="E55" s="5"/>
      <c r="F55" s="6"/>
      <c r="G55" s="6"/>
      <c r="H55" s="8"/>
    </row>
    <row r="56" spans="1:8" hidden="1">
      <c r="A56" s="13"/>
      <c r="B56" s="14"/>
      <c r="C56" s="3"/>
      <c r="D56" s="3"/>
      <c r="E56" s="5"/>
      <c r="F56" s="6"/>
      <c r="G56" s="6"/>
      <c r="H56" s="8"/>
    </row>
    <row r="57" spans="1:8" hidden="1">
      <c r="A57" s="13"/>
      <c r="B57" s="14"/>
      <c r="C57" s="3"/>
      <c r="D57" s="3"/>
      <c r="E57" s="5"/>
      <c r="F57" s="6"/>
      <c r="G57" s="6"/>
      <c r="H57" s="8"/>
    </row>
    <row r="58" spans="1:8" hidden="1">
      <c r="A58" s="13"/>
      <c r="B58" s="14"/>
      <c r="C58" s="3"/>
      <c r="D58" s="3"/>
      <c r="E58" s="5"/>
      <c r="F58" s="6"/>
      <c r="G58" s="6"/>
      <c r="H58" s="8"/>
    </row>
    <row r="59" spans="1:8" hidden="1">
      <c r="A59" s="13"/>
      <c r="B59" s="14"/>
      <c r="C59" s="3"/>
      <c r="D59" s="3"/>
      <c r="E59" s="5"/>
      <c r="F59" s="6"/>
      <c r="G59" s="6"/>
      <c r="H59" s="8"/>
    </row>
    <row r="60" spans="1:8">
      <c r="A60" s="9"/>
      <c r="B60" s="10"/>
      <c r="C60" s="10" t="s">
        <v>8</v>
      </c>
      <c r="D60" s="10"/>
      <c r="E60" s="11"/>
      <c r="F60" s="12"/>
      <c r="G60" s="12">
        <f>SUM(G53)</f>
        <v>67293.87</v>
      </c>
    </row>
    <row r="61" spans="1:8">
      <c r="A61" s="13">
        <v>15</v>
      </c>
      <c r="B61" s="14" t="s">
        <v>68</v>
      </c>
      <c r="C61" s="3" t="s">
        <v>108</v>
      </c>
      <c r="D61" s="3" t="s">
        <v>7</v>
      </c>
      <c r="E61" s="5">
        <v>4</v>
      </c>
      <c r="F61" s="6">
        <v>9613.41</v>
      </c>
      <c r="G61" s="6">
        <v>38453.64</v>
      </c>
    </row>
    <row r="62" spans="1:8" hidden="1">
      <c r="A62" s="13"/>
      <c r="B62" s="14"/>
      <c r="C62" s="3"/>
      <c r="D62" s="3"/>
      <c r="E62" s="16"/>
      <c r="F62" s="15"/>
      <c r="G62" s="15"/>
    </row>
    <row r="63" spans="1:8" hidden="1">
      <c r="A63" s="13"/>
      <c r="B63" s="14"/>
      <c r="C63" s="3"/>
      <c r="D63" s="3"/>
      <c r="E63" s="16"/>
      <c r="F63" s="15"/>
      <c r="G63" s="15"/>
    </row>
    <row r="64" spans="1:8" hidden="1">
      <c r="A64" s="13"/>
      <c r="B64" s="14"/>
      <c r="C64" s="3"/>
      <c r="D64" s="3"/>
      <c r="E64" s="16"/>
      <c r="F64" s="15"/>
      <c r="G64" s="15"/>
    </row>
    <row r="65" spans="1:7" hidden="1">
      <c r="A65" s="13"/>
      <c r="B65" s="14"/>
      <c r="C65" s="3"/>
      <c r="D65" s="3"/>
      <c r="E65" s="16"/>
      <c r="F65" s="15"/>
      <c r="G65" s="15"/>
    </row>
    <row r="66" spans="1:7" hidden="1">
      <c r="A66" s="13"/>
      <c r="B66" s="14"/>
      <c r="C66" s="3"/>
      <c r="D66" s="3"/>
      <c r="E66" s="16"/>
      <c r="F66" s="15"/>
      <c r="G66" s="15"/>
    </row>
    <row r="67" spans="1:7" hidden="1">
      <c r="A67" s="13"/>
      <c r="B67" s="14"/>
      <c r="C67" s="3"/>
      <c r="D67" s="3"/>
      <c r="E67" s="16"/>
      <c r="F67" s="15"/>
      <c r="G67" s="15"/>
    </row>
    <row r="68" spans="1:7" hidden="1">
      <c r="A68" s="13"/>
      <c r="B68" s="14"/>
      <c r="C68" s="3"/>
      <c r="D68" s="3"/>
      <c r="E68" s="16"/>
      <c r="F68" s="15"/>
      <c r="G68" s="15"/>
    </row>
    <row r="69" spans="1:7" hidden="1">
      <c r="A69" s="13"/>
      <c r="B69" s="14"/>
      <c r="C69" s="3"/>
      <c r="D69" s="3"/>
      <c r="E69" s="16"/>
      <c r="F69" s="15"/>
      <c r="G69" s="15"/>
    </row>
    <row r="70" spans="1:7" hidden="1">
      <c r="A70" s="13"/>
      <c r="B70" s="14"/>
      <c r="C70" s="3"/>
      <c r="D70" s="3"/>
      <c r="E70" s="16"/>
      <c r="F70" s="15"/>
      <c r="G70" s="15"/>
    </row>
    <row r="71" spans="1:7" hidden="1">
      <c r="A71" s="13"/>
      <c r="B71" s="14"/>
      <c r="C71" s="3"/>
      <c r="D71" s="3"/>
      <c r="E71" s="16"/>
      <c r="F71" s="15"/>
      <c r="G71" s="15"/>
    </row>
    <row r="72" spans="1:7" hidden="1">
      <c r="A72" s="13"/>
      <c r="B72" s="14"/>
      <c r="C72" s="3"/>
      <c r="D72" s="3"/>
      <c r="E72" s="16"/>
      <c r="F72" s="15"/>
      <c r="G72" s="15"/>
    </row>
    <row r="73" spans="1:7" hidden="1">
      <c r="A73" s="13"/>
      <c r="B73" s="14"/>
      <c r="C73" s="3"/>
      <c r="D73" s="3"/>
      <c r="E73" s="16"/>
      <c r="F73" s="15"/>
      <c r="G73" s="15"/>
    </row>
    <row r="74" spans="1:7" hidden="1">
      <c r="A74" s="13"/>
      <c r="B74" s="14"/>
      <c r="C74" s="3"/>
      <c r="D74" s="3"/>
      <c r="E74" s="5"/>
      <c r="F74" s="6"/>
      <c r="G74" s="6"/>
    </row>
    <row r="75" spans="1:7">
      <c r="A75" s="9"/>
      <c r="B75" s="10"/>
      <c r="C75" s="10" t="s">
        <v>8</v>
      </c>
      <c r="D75" s="10"/>
      <c r="E75" s="11"/>
      <c r="F75" s="12"/>
      <c r="G75" s="12">
        <f>SUM(G61:G74)</f>
        <v>38453.64</v>
      </c>
    </row>
    <row r="76" spans="1:7">
      <c r="A76" s="4">
        <v>16</v>
      </c>
      <c r="B76" s="3" t="s">
        <v>69</v>
      </c>
      <c r="C76" s="3" t="s">
        <v>108</v>
      </c>
      <c r="D76" s="3" t="s">
        <v>7</v>
      </c>
      <c r="E76" s="5">
        <v>8</v>
      </c>
      <c r="F76" s="6">
        <v>9613.41</v>
      </c>
      <c r="G76" s="6">
        <v>76907.28</v>
      </c>
    </row>
    <row r="77" spans="1:7" hidden="1">
      <c r="A77" s="4"/>
      <c r="B77" s="3"/>
      <c r="C77" s="7"/>
      <c r="D77" s="3"/>
      <c r="E77" s="5"/>
      <c r="F77" s="6"/>
      <c r="G77" s="6"/>
    </row>
    <row r="78" spans="1:7" hidden="1">
      <c r="A78" s="4"/>
      <c r="B78" s="3"/>
      <c r="C78" s="3"/>
      <c r="D78" s="3"/>
      <c r="E78" s="5"/>
      <c r="F78" s="6"/>
      <c r="G78" s="6"/>
    </row>
    <row r="79" spans="1:7" hidden="1">
      <c r="A79" s="4"/>
      <c r="B79" s="3"/>
      <c r="C79" s="3"/>
      <c r="D79" s="3"/>
      <c r="E79" s="5"/>
      <c r="F79" s="6"/>
      <c r="G79" s="6"/>
    </row>
    <row r="80" spans="1:7" hidden="1">
      <c r="A80" s="4"/>
      <c r="B80" s="3"/>
      <c r="C80" s="3"/>
      <c r="D80" s="3"/>
      <c r="E80" s="5"/>
      <c r="F80" s="6"/>
      <c r="G80" s="6"/>
    </row>
    <row r="81" spans="1:7" hidden="1">
      <c r="A81" s="4"/>
      <c r="B81" s="3"/>
      <c r="C81" s="3"/>
      <c r="D81" s="3"/>
      <c r="E81" s="5"/>
      <c r="F81" s="6"/>
      <c r="G81" s="6"/>
    </row>
    <row r="82" spans="1:7" hidden="1">
      <c r="A82" s="4"/>
      <c r="B82" s="3"/>
      <c r="C82" s="3"/>
      <c r="D82" s="3"/>
      <c r="E82" s="5"/>
      <c r="F82" s="6"/>
      <c r="G82" s="6"/>
    </row>
    <row r="83" spans="1:7" hidden="1">
      <c r="A83" s="4"/>
      <c r="B83" s="3"/>
      <c r="C83" s="3"/>
      <c r="D83" s="3"/>
      <c r="E83" s="5"/>
      <c r="F83" s="6"/>
      <c r="G83" s="6"/>
    </row>
    <row r="84" spans="1:7" hidden="1">
      <c r="A84" s="4"/>
      <c r="B84" s="3"/>
      <c r="C84" s="3"/>
      <c r="D84" s="3"/>
      <c r="E84" s="5"/>
      <c r="F84" s="6"/>
      <c r="G84" s="6"/>
    </row>
    <row r="85" spans="1:7" hidden="1">
      <c r="A85" s="4"/>
      <c r="B85" s="3"/>
      <c r="C85" s="3"/>
      <c r="D85" s="3"/>
      <c r="E85" s="5"/>
      <c r="F85" s="6"/>
      <c r="G85" s="6"/>
    </row>
    <row r="86" spans="1:7" hidden="1">
      <c r="A86" s="4"/>
      <c r="B86" s="3"/>
      <c r="C86" s="3"/>
      <c r="D86" s="3"/>
      <c r="E86" s="5"/>
      <c r="F86" s="6"/>
      <c r="G86" s="6"/>
    </row>
    <row r="87" spans="1:7" hidden="1">
      <c r="A87" s="4"/>
      <c r="B87" s="3"/>
      <c r="C87" s="3"/>
      <c r="D87" s="3"/>
      <c r="E87" s="5"/>
      <c r="F87" s="6"/>
      <c r="G87" s="6"/>
    </row>
    <row r="88" spans="1:7" hidden="1">
      <c r="A88" s="4"/>
      <c r="B88" s="3"/>
      <c r="C88" s="3"/>
      <c r="D88" s="3"/>
      <c r="E88" s="5"/>
      <c r="F88" s="6"/>
      <c r="G88" s="6"/>
    </row>
    <row r="89" spans="1:7" hidden="1">
      <c r="A89" s="4"/>
      <c r="B89" s="3"/>
      <c r="C89" s="3"/>
      <c r="D89" s="3"/>
      <c r="E89" s="5"/>
      <c r="F89" s="6"/>
      <c r="G89" s="6"/>
    </row>
    <row r="90" spans="1:7" hidden="1">
      <c r="A90" s="4"/>
      <c r="B90" s="3"/>
      <c r="C90" s="3"/>
      <c r="D90" s="3"/>
      <c r="E90" s="5"/>
      <c r="F90" s="6"/>
      <c r="G90" s="6"/>
    </row>
    <row r="91" spans="1:7" hidden="1">
      <c r="A91" s="4"/>
      <c r="B91" s="3"/>
      <c r="C91" s="3"/>
      <c r="D91" s="3"/>
      <c r="E91" s="5"/>
      <c r="F91" s="6"/>
      <c r="G91" s="6"/>
    </row>
    <row r="92" spans="1:7">
      <c r="A92" s="9"/>
      <c r="B92" s="10"/>
      <c r="C92" s="10" t="s">
        <v>8</v>
      </c>
      <c r="D92" s="10"/>
      <c r="E92" s="11"/>
      <c r="F92" s="12"/>
      <c r="G92" s="12">
        <f>SUM(G76:G91)</f>
        <v>76907.28</v>
      </c>
    </row>
    <row r="93" spans="1:7">
      <c r="A93" s="13">
        <v>17</v>
      </c>
      <c r="B93" s="14" t="s">
        <v>70</v>
      </c>
      <c r="C93" s="3" t="s">
        <v>108</v>
      </c>
      <c r="D93" s="3" t="s">
        <v>7</v>
      </c>
      <c r="E93" s="5">
        <v>7</v>
      </c>
      <c r="F93" s="6">
        <v>9613.41</v>
      </c>
      <c r="G93" s="6">
        <v>67293.87</v>
      </c>
    </row>
    <row r="94" spans="1:7">
      <c r="A94" s="9"/>
      <c r="B94" s="10"/>
      <c r="C94" s="10" t="s">
        <v>8</v>
      </c>
      <c r="D94" s="10"/>
      <c r="E94" s="11"/>
      <c r="F94" s="12"/>
      <c r="G94" s="12">
        <f>SUM(G93:G93)</f>
        <v>67293.87</v>
      </c>
    </row>
    <row r="95" spans="1:7" s="18" customFormat="1" hidden="1">
      <c r="A95" s="13"/>
      <c r="B95" s="14"/>
      <c r="C95" s="3"/>
      <c r="D95" s="3"/>
      <c r="E95" s="5"/>
      <c r="F95" s="6"/>
      <c r="G95" s="6"/>
    </row>
    <row r="96" spans="1:7" hidden="1">
      <c r="A96" s="9"/>
      <c r="B96" s="10"/>
      <c r="C96" s="10" t="s">
        <v>8</v>
      </c>
      <c r="D96" s="10"/>
      <c r="E96" s="11"/>
      <c r="F96" s="12"/>
      <c r="G96" s="12">
        <f>SUM(G95)</f>
        <v>0</v>
      </c>
    </row>
    <row r="97" spans="1:7" hidden="1">
      <c r="A97" s="4">
        <v>10</v>
      </c>
      <c r="B97" s="3"/>
      <c r="C97" s="3"/>
      <c r="D97" s="3"/>
      <c r="E97" s="5"/>
      <c r="F97" s="6"/>
      <c r="G97" s="15"/>
    </row>
    <row r="98" spans="1:7" hidden="1">
      <c r="A98" s="4"/>
      <c r="B98" s="3"/>
      <c r="C98" s="3"/>
      <c r="D98" s="3"/>
      <c r="E98" s="5"/>
      <c r="F98" s="6"/>
      <c r="G98" s="15"/>
    </row>
    <row r="99" spans="1:7" hidden="1">
      <c r="A99" s="4"/>
      <c r="B99" s="3"/>
      <c r="C99" s="3"/>
      <c r="D99" s="3"/>
      <c r="E99" s="16"/>
      <c r="F99" s="15"/>
      <c r="G99" s="15"/>
    </row>
    <row r="100" spans="1:7" hidden="1">
      <c r="A100" s="4"/>
      <c r="B100" s="3"/>
      <c r="C100" s="3"/>
      <c r="D100" s="3"/>
      <c r="E100" s="16"/>
      <c r="F100" s="15"/>
      <c r="G100" s="15"/>
    </row>
    <row r="101" spans="1:7" hidden="1">
      <c r="A101" s="4"/>
      <c r="B101" s="3"/>
      <c r="C101" s="3"/>
      <c r="D101" s="3"/>
      <c r="E101" s="16"/>
      <c r="F101" s="15"/>
      <c r="G101" s="15"/>
    </row>
    <row r="102" spans="1:7" hidden="1">
      <c r="A102" s="4"/>
      <c r="B102" s="3"/>
      <c r="C102" s="3"/>
      <c r="D102" s="3"/>
      <c r="E102" s="16"/>
      <c r="F102" s="15"/>
      <c r="G102" s="15"/>
    </row>
    <row r="103" spans="1:7" hidden="1">
      <c r="A103" s="4"/>
      <c r="B103" s="3"/>
      <c r="C103" s="3"/>
      <c r="D103" s="3"/>
      <c r="E103" s="16"/>
      <c r="F103" s="15"/>
      <c r="G103" s="15"/>
    </row>
    <row r="104" spans="1:7" hidden="1">
      <c r="A104" s="4"/>
      <c r="B104" s="3"/>
      <c r="C104" s="3"/>
      <c r="D104" s="3"/>
      <c r="E104" s="16"/>
      <c r="F104" s="15"/>
      <c r="G104" s="15"/>
    </row>
    <row r="105" spans="1:7" hidden="1">
      <c r="A105" s="4"/>
      <c r="B105" s="3"/>
      <c r="C105" s="3"/>
      <c r="D105" s="3"/>
      <c r="E105" s="16"/>
      <c r="F105" s="15"/>
      <c r="G105" s="15"/>
    </row>
    <row r="106" spans="1:7" hidden="1">
      <c r="A106" s="4"/>
      <c r="B106" s="3"/>
      <c r="C106" s="3"/>
      <c r="D106" s="3"/>
      <c r="E106" s="16"/>
      <c r="F106" s="15"/>
      <c r="G106" s="15"/>
    </row>
    <row r="107" spans="1:7" hidden="1">
      <c r="A107" s="4"/>
      <c r="B107" s="3"/>
      <c r="C107" s="3"/>
      <c r="D107" s="3"/>
      <c r="E107" s="16"/>
      <c r="F107" s="15"/>
      <c r="G107" s="15"/>
    </row>
    <row r="108" spans="1:7" hidden="1">
      <c r="A108" s="4"/>
      <c r="B108" s="3"/>
      <c r="C108" s="3"/>
      <c r="D108" s="3"/>
      <c r="E108" s="16"/>
      <c r="F108" s="15"/>
      <c r="G108" s="15"/>
    </row>
    <row r="109" spans="1:7" hidden="1">
      <c r="A109" s="4"/>
      <c r="B109" s="3"/>
      <c r="C109" s="3"/>
      <c r="D109" s="3"/>
      <c r="E109" s="16"/>
      <c r="F109" s="15"/>
      <c r="G109" s="15"/>
    </row>
    <row r="110" spans="1:7" hidden="1">
      <c r="A110" s="4"/>
      <c r="B110" s="3"/>
      <c r="C110" s="3"/>
      <c r="D110" s="3"/>
      <c r="E110" s="5"/>
      <c r="F110" s="6"/>
      <c r="G110" s="6"/>
    </row>
    <row r="111" spans="1:7" hidden="1">
      <c r="A111" s="9"/>
      <c r="B111" s="10"/>
      <c r="C111" s="10" t="s">
        <v>8</v>
      </c>
      <c r="D111" s="10"/>
      <c r="E111" s="11"/>
      <c r="F111" s="12"/>
      <c r="G111" s="12">
        <f>SUM(G97:G110)</f>
        <v>0</v>
      </c>
    </row>
    <row r="112" spans="1:7" hidden="1">
      <c r="A112" s="13"/>
      <c r="B112" s="14"/>
      <c r="C112" s="3"/>
      <c r="D112" s="3"/>
      <c r="E112" s="5"/>
      <c r="F112" s="6"/>
      <c r="G112" s="6"/>
    </row>
    <row r="113" spans="1:7" hidden="1">
      <c r="A113" s="9"/>
      <c r="B113" s="10"/>
      <c r="C113" s="10" t="s">
        <v>8</v>
      </c>
      <c r="D113" s="10"/>
      <c r="E113" s="11"/>
      <c r="F113" s="12"/>
      <c r="G113" s="12">
        <f>SUM(G112)</f>
        <v>0</v>
      </c>
    </row>
    <row r="114" spans="1:7" hidden="1">
      <c r="A114" s="13"/>
      <c r="B114" s="14"/>
      <c r="C114" s="3"/>
      <c r="D114" s="3"/>
      <c r="E114" s="5"/>
      <c r="F114" s="6"/>
      <c r="G114" s="6"/>
    </row>
    <row r="115" spans="1:7" hidden="1">
      <c r="A115" s="9"/>
      <c r="B115" s="10"/>
      <c r="C115" s="10" t="s">
        <v>8</v>
      </c>
      <c r="D115" s="10"/>
      <c r="E115" s="11"/>
      <c r="F115" s="12"/>
      <c r="G115" s="12">
        <f>SUM(G114)</f>
        <v>0</v>
      </c>
    </row>
    <row r="116" spans="1:7" hidden="1">
      <c r="A116" s="4">
        <v>11</v>
      </c>
      <c r="B116" s="3"/>
      <c r="C116" s="3"/>
      <c r="D116" s="3"/>
      <c r="E116" s="5"/>
      <c r="F116" s="6"/>
      <c r="G116" s="15"/>
    </row>
    <row r="117" spans="1:7" hidden="1">
      <c r="A117" s="4"/>
      <c r="B117" s="3"/>
      <c r="C117" s="3"/>
      <c r="D117" s="3"/>
      <c r="E117" s="5"/>
      <c r="F117" s="6"/>
      <c r="G117" s="15"/>
    </row>
    <row r="118" spans="1:7" hidden="1">
      <c r="A118" s="4"/>
      <c r="B118" s="3"/>
      <c r="C118" s="3"/>
      <c r="D118" s="3"/>
      <c r="E118" s="5"/>
      <c r="F118" s="6"/>
      <c r="G118" s="15"/>
    </row>
    <row r="119" spans="1:7" hidden="1">
      <c r="A119" s="4"/>
      <c r="B119" s="3"/>
      <c r="C119" s="3"/>
      <c r="D119" s="3"/>
      <c r="E119" s="5"/>
      <c r="F119" s="6"/>
      <c r="G119" s="15"/>
    </row>
    <row r="120" spans="1:7" hidden="1">
      <c r="A120" s="4"/>
      <c r="B120" s="3"/>
      <c r="C120" s="3"/>
      <c r="D120" s="3"/>
      <c r="E120" s="16"/>
      <c r="F120" s="15"/>
      <c r="G120" s="15"/>
    </row>
    <row r="121" spans="1:7" hidden="1">
      <c r="A121" s="4"/>
      <c r="B121" s="3"/>
      <c r="C121" s="3"/>
      <c r="D121" s="3"/>
      <c r="E121" s="16"/>
      <c r="F121" s="15"/>
      <c r="G121" s="15"/>
    </row>
    <row r="122" spans="1:7" hidden="1">
      <c r="A122" s="4"/>
      <c r="B122" s="3"/>
      <c r="C122" s="3"/>
      <c r="D122" s="3"/>
      <c r="E122" s="16"/>
      <c r="F122" s="15"/>
      <c r="G122" s="15"/>
    </row>
    <row r="123" spans="1:7" hidden="1">
      <c r="A123" s="4"/>
      <c r="B123" s="3"/>
      <c r="C123" s="3"/>
      <c r="D123" s="3"/>
      <c r="E123" s="16"/>
      <c r="F123" s="15"/>
      <c r="G123" s="15"/>
    </row>
    <row r="124" spans="1:7" hidden="1">
      <c r="A124" s="4"/>
      <c r="B124" s="3"/>
      <c r="C124" s="3"/>
      <c r="D124" s="3"/>
      <c r="E124" s="16"/>
      <c r="F124" s="15"/>
      <c r="G124" s="15"/>
    </row>
    <row r="125" spans="1:7" hidden="1">
      <c r="A125" s="4"/>
      <c r="B125" s="3"/>
      <c r="C125" s="3"/>
      <c r="D125" s="3"/>
      <c r="E125" s="16"/>
      <c r="F125" s="15"/>
      <c r="G125" s="15"/>
    </row>
    <row r="126" spans="1:7" hidden="1">
      <c r="A126" s="4"/>
      <c r="B126" s="3"/>
      <c r="C126" s="3"/>
      <c r="D126" s="3"/>
      <c r="E126" s="16"/>
      <c r="F126" s="15"/>
      <c r="G126" s="15"/>
    </row>
    <row r="127" spans="1:7" hidden="1">
      <c r="A127" s="4"/>
      <c r="B127" s="3"/>
      <c r="C127" s="3"/>
      <c r="D127" s="3"/>
      <c r="E127" s="16"/>
      <c r="F127" s="15"/>
      <c r="G127" s="15"/>
    </row>
    <row r="128" spans="1:7" hidden="1">
      <c r="A128" s="4"/>
      <c r="B128" s="3"/>
      <c r="C128" s="3"/>
      <c r="D128" s="3"/>
      <c r="E128" s="16"/>
      <c r="F128" s="15"/>
      <c r="G128" s="15"/>
    </row>
    <row r="129" spans="1:8" hidden="1">
      <c r="A129" s="4"/>
      <c r="B129" s="3"/>
      <c r="C129" s="3"/>
      <c r="D129" s="3"/>
      <c r="E129" s="16"/>
      <c r="F129" s="15"/>
      <c r="G129" s="15"/>
    </row>
    <row r="130" spans="1:8" hidden="1">
      <c r="A130" s="4"/>
      <c r="B130" s="3"/>
      <c r="C130" s="3"/>
      <c r="D130" s="3"/>
      <c r="E130" s="16"/>
      <c r="F130" s="15"/>
      <c r="G130" s="15"/>
    </row>
    <row r="131" spans="1:8" hidden="1">
      <c r="A131" s="4"/>
      <c r="B131" s="3"/>
      <c r="C131" s="3"/>
      <c r="D131" s="3"/>
      <c r="E131" s="5"/>
      <c r="F131" s="6"/>
      <c r="G131" s="6"/>
    </row>
    <row r="132" spans="1:8" hidden="1">
      <c r="A132" s="9"/>
      <c r="B132" s="10"/>
      <c r="C132" s="10" t="s">
        <v>8</v>
      </c>
      <c r="D132" s="10"/>
      <c r="E132" s="11"/>
      <c r="F132" s="12"/>
      <c r="G132" s="12">
        <f>SUM(G116:G131)</f>
        <v>0</v>
      </c>
    </row>
    <row r="133" spans="1:8" hidden="1">
      <c r="A133" s="13"/>
      <c r="B133" s="14"/>
      <c r="C133" s="3"/>
      <c r="D133" s="3"/>
      <c r="E133" s="5"/>
      <c r="F133" s="6"/>
      <c r="G133" s="6"/>
    </row>
    <row r="134" spans="1:8" hidden="1">
      <c r="A134" s="9"/>
      <c r="B134" s="10"/>
      <c r="C134" s="10" t="s">
        <v>8</v>
      </c>
      <c r="D134" s="10"/>
      <c r="E134" s="11"/>
      <c r="F134" s="12"/>
      <c r="G134" s="12">
        <f>SUM(G133)</f>
        <v>0</v>
      </c>
      <c r="H134" s="8"/>
    </row>
    <row r="135" spans="1:8">
      <c r="A135" s="13">
        <v>1</v>
      </c>
      <c r="B135" s="14" t="s">
        <v>71</v>
      </c>
      <c r="C135" s="3" t="s">
        <v>87</v>
      </c>
      <c r="D135" s="3" t="s">
        <v>7</v>
      </c>
      <c r="E135" s="5">
        <v>2</v>
      </c>
      <c r="F135" s="6">
        <v>13198</v>
      </c>
      <c r="G135" s="15">
        <v>26396</v>
      </c>
    </row>
    <row r="136" spans="1:8">
      <c r="A136" s="56" t="s">
        <v>73</v>
      </c>
      <c r="B136" s="57"/>
      <c r="C136" s="19"/>
      <c r="D136" s="19"/>
      <c r="E136" s="21"/>
      <c r="F136" s="22"/>
      <c r="G136" s="22">
        <f>SUM(G135)</f>
        <v>26396</v>
      </c>
      <c r="H136" s="8"/>
    </row>
    <row r="137" spans="1:8" s="18" customFormat="1" hidden="1">
      <c r="A137" s="13">
        <v>1</v>
      </c>
      <c r="B137" s="14" t="s">
        <v>75</v>
      </c>
      <c r="C137" s="14"/>
      <c r="D137" s="14"/>
      <c r="E137" s="16"/>
      <c r="F137" s="15"/>
      <c r="G137" s="15"/>
    </row>
    <row r="138" spans="1:8" s="18" customFormat="1" hidden="1">
      <c r="A138" s="13"/>
      <c r="B138" s="14"/>
      <c r="C138" s="14"/>
      <c r="D138" s="14"/>
      <c r="E138" s="16"/>
      <c r="F138" s="15"/>
      <c r="G138" s="15"/>
    </row>
    <row r="139" spans="1:8" s="18" customFormat="1" hidden="1">
      <c r="A139" s="13"/>
      <c r="B139" s="14"/>
      <c r="C139" s="14"/>
      <c r="D139" s="14"/>
      <c r="E139" s="16"/>
      <c r="F139" s="15"/>
      <c r="G139" s="15"/>
    </row>
    <row r="140" spans="1:8" hidden="1">
      <c r="A140" s="9"/>
      <c r="B140" s="10"/>
      <c r="C140" s="10"/>
      <c r="D140" s="10"/>
      <c r="E140" s="11"/>
      <c r="F140" s="12"/>
      <c r="G140" s="12">
        <f>SUM(G137:G139)</f>
        <v>0</v>
      </c>
    </row>
    <row r="141" spans="1:8" hidden="1">
      <c r="A141" s="56" t="s">
        <v>74</v>
      </c>
      <c r="B141" s="57"/>
      <c r="C141" s="19"/>
      <c r="D141" s="19"/>
      <c r="E141" s="21"/>
      <c r="F141" s="22"/>
      <c r="G141" s="22">
        <f>G140</f>
        <v>0</v>
      </c>
      <c r="H141" s="8"/>
    </row>
    <row r="142" spans="1:8">
      <c r="A142" s="20"/>
      <c r="B142" s="19"/>
      <c r="C142" s="19"/>
      <c r="D142" s="19"/>
      <c r="E142" s="21"/>
      <c r="F142" s="22"/>
      <c r="G142" s="24">
        <f>SUM(G136+G94+G92+G75+G60+G52+G50+G44+G30)</f>
        <v>564746.96</v>
      </c>
    </row>
    <row r="143" spans="1:8">
      <c r="A143" s="4">
        <v>1</v>
      </c>
      <c r="B143" s="3" t="s">
        <v>59</v>
      </c>
      <c r="C143" s="3" t="s">
        <v>87</v>
      </c>
      <c r="D143" s="3" t="s">
        <v>7</v>
      </c>
      <c r="E143" s="5">
        <v>1</v>
      </c>
      <c r="F143" s="6">
        <v>13198</v>
      </c>
      <c r="G143" s="6">
        <v>13198</v>
      </c>
    </row>
    <row r="144" spans="1:8">
      <c r="A144" s="9"/>
      <c r="B144" s="10"/>
      <c r="C144" s="10" t="s">
        <v>8</v>
      </c>
      <c r="D144" s="10"/>
      <c r="E144" s="11"/>
      <c r="F144" s="12"/>
      <c r="G144" s="12">
        <f>SUM(G143:G143)</f>
        <v>13198</v>
      </c>
    </row>
    <row r="145" spans="1:7" s="18" customFormat="1">
      <c r="A145" s="13"/>
      <c r="B145" s="14" t="s">
        <v>88</v>
      </c>
      <c r="C145" s="3" t="s">
        <v>87</v>
      </c>
      <c r="D145" s="3" t="s">
        <v>7</v>
      </c>
      <c r="E145" s="5">
        <v>1</v>
      </c>
      <c r="F145" s="6">
        <v>13198</v>
      </c>
      <c r="G145" s="6">
        <v>13198</v>
      </c>
    </row>
    <row r="146" spans="1:7" s="18" customFormat="1" hidden="1">
      <c r="A146" s="13"/>
      <c r="B146" s="14"/>
      <c r="C146" s="14"/>
      <c r="D146" s="14"/>
      <c r="E146" s="16"/>
      <c r="F146" s="15"/>
      <c r="G146" s="15"/>
    </row>
    <row r="147" spans="1:7">
      <c r="A147" s="9"/>
      <c r="B147" s="10"/>
      <c r="C147" s="10" t="s">
        <v>8</v>
      </c>
      <c r="D147" s="10"/>
      <c r="E147" s="11"/>
      <c r="F147" s="12"/>
      <c r="G147" s="12">
        <f>SUM(G145:G146)</f>
        <v>13198</v>
      </c>
    </row>
    <row r="148" spans="1:7">
      <c r="A148" s="13">
        <v>2</v>
      </c>
      <c r="B148" s="14" t="s">
        <v>76</v>
      </c>
      <c r="C148" s="3" t="s">
        <v>87</v>
      </c>
      <c r="D148" s="3" t="s">
        <v>7</v>
      </c>
      <c r="E148" s="5">
        <v>10</v>
      </c>
      <c r="F148" s="6">
        <v>13198</v>
      </c>
      <c r="G148" s="6">
        <v>13198</v>
      </c>
    </row>
    <row r="149" spans="1:7" hidden="1">
      <c r="A149" s="13"/>
      <c r="B149" s="14"/>
      <c r="C149" s="7"/>
      <c r="D149" s="3"/>
      <c r="E149" s="5"/>
      <c r="F149" s="6"/>
      <c r="G149" s="6"/>
    </row>
    <row r="150" spans="1:7">
      <c r="A150" s="9"/>
      <c r="B150" s="10"/>
      <c r="C150" s="10" t="s">
        <v>8</v>
      </c>
      <c r="D150" s="10"/>
      <c r="E150" s="11"/>
      <c r="F150" s="12"/>
      <c r="G150" s="12">
        <f>SUM(G148)</f>
        <v>13198</v>
      </c>
    </row>
    <row r="151" spans="1:7" ht="28.5" customHeight="1">
      <c r="A151" s="4">
        <v>3</v>
      </c>
      <c r="B151" s="14" t="s">
        <v>77</v>
      </c>
      <c r="C151" s="3" t="s">
        <v>87</v>
      </c>
      <c r="D151" s="3" t="s">
        <v>7</v>
      </c>
      <c r="E151" s="5">
        <v>10</v>
      </c>
      <c r="F151" s="6">
        <v>13198</v>
      </c>
      <c r="G151" s="6">
        <v>13198</v>
      </c>
    </row>
    <row r="152" spans="1:7">
      <c r="A152" s="9"/>
      <c r="B152" s="10"/>
      <c r="C152" s="10" t="s">
        <v>8</v>
      </c>
      <c r="D152" s="10"/>
      <c r="E152" s="11"/>
      <c r="F152" s="12"/>
      <c r="G152" s="12">
        <f>SUM(G151)</f>
        <v>13198</v>
      </c>
    </row>
    <row r="153" spans="1:7" ht="48.75" customHeight="1">
      <c r="A153" s="4"/>
      <c r="B153" s="3" t="s">
        <v>85</v>
      </c>
      <c r="C153" s="3" t="s">
        <v>87</v>
      </c>
      <c r="D153" s="3" t="s">
        <v>7</v>
      </c>
      <c r="E153" s="5">
        <v>1</v>
      </c>
      <c r="F153" s="6">
        <v>13198</v>
      </c>
      <c r="G153" s="6">
        <v>13198</v>
      </c>
    </row>
    <row r="154" spans="1:7">
      <c r="A154" s="9"/>
      <c r="B154" s="10"/>
      <c r="C154" s="10" t="s">
        <v>8</v>
      </c>
      <c r="D154" s="10"/>
      <c r="E154" s="11"/>
      <c r="F154" s="12"/>
      <c r="G154" s="12">
        <f>SUM(G153:G153)</f>
        <v>13198</v>
      </c>
    </row>
    <row r="155" spans="1:7" s="18" customFormat="1">
      <c r="A155" s="13"/>
      <c r="B155" s="14" t="s">
        <v>89</v>
      </c>
      <c r="C155" s="3" t="s">
        <v>87</v>
      </c>
      <c r="D155" s="3" t="s">
        <v>7</v>
      </c>
      <c r="E155" s="5">
        <v>1</v>
      </c>
      <c r="F155" s="6">
        <v>13198</v>
      </c>
      <c r="G155" s="6">
        <v>13198</v>
      </c>
    </row>
    <row r="156" spans="1:7">
      <c r="A156" s="9"/>
      <c r="B156" s="10"/>
      <c r="C156" s="10" t="s">
        <v>8</v>
      </c>
      <c r="D156" s="10"/>
      <c r="E156" s="11"/>
      <c r="F156" s="12"/>
      <c r="G156" s="12">
        <f>SUM(G155:G155)</f>
        <v>13198</v>
      </c>
    </row>
    <row r="157" spans="1:7" s="18" customFormat="1">
      <c r="A157" s="13"/>
      <c r="B157" s="14" t="s">
        <v>90</v>
      </c>
      <c r="C157" s="3" t="s">
        <v>87</v>
      </c>
      <c r="D157" s="3" t="s">
        <v>7</v>
      </c>
      <c r="E157" s="5">
        <v>1</v>
      </c>
      <c r="F157" s="6">
        <v>13198</v>
      </c>
      <c r="G157" s="6">
        <v>13198</v>
      </c>
    </row>
    <row r="158" spans="1:7">
      <c r="A158" s="9"/>
      <c r="B158" s="10"/>
      <c r="C158" s="10" t="s">
        <v>8</v>
      </c>
      <c r="D158" s="10"/>
      <c r="E158" s="11"/>
      <c r="F158" s="12"/>
      <c r="G158" s="12">
        <f>SUM(G157:G157)</f>
        <v>13198</v>
      </c>
    </row>
    <row r="159" spans="1:7">
      <c r="A159" s="4">
        <v>4</v>
      </c>
      <c r="B159" s="14" t="s">
        <v>78</v>
      </c>
      <c r="C159" s="3" t="s">
        <v>87</v>
      </c>
      <c r="D159" s="3" t="s">
        <v>7</v>
      </c>
      <c r="E159" s="5">
        <v>1</v>
      </c>
      <c r="F159" s="6">
        <v>13198</v>
      </c>
      <c r="G159" s="6">
        <v>13198</v>
      </c>
    </row>
    <row r="160" spans="1:7" hidden="1">
      <c r="A160" s="4"/>
      <c r="B160" s="3"/>
      <c r="C160" s="3"/>
      <c r="D160" s="3"/>
      <c r="E160" s="5"/>
      <c r="F160" s="6"/>
      <c r="G160" s="6"/>
    </row>
    <row r="161" spans="1:7" hidden="1">
      <c r="A161" s="4"/>
      <c r="B161" s="3"/>
      <c r="C161" s="3"/>
      <c r="D161" s="3"/>
      <c r="E161" s="5"/>
      <c r="F161" s="6"/>
      <c r="G161" s="6"/>
    </row>
    <row r="162" spans="1:7" hidden="1">
      <c r="A162" s="4"/>
      <c r="B162" s="3"/>
      <c r="C162" s="3"/>
      <c r="D162" s="3"/>
      <c r="E162" s="5"/>
      <c r="F162" s="6"/>
      <c r="G162" s="6"/>
    </row>
    <row r="163" spans="1:7" hidden="1">
      <c r="A163" s="4"/>
      <c r="B163" s="3"/>
      <c r="C163" s="3"/>
      <c r="D163" s="3"/>
      <c r="E163" s="5"/>
      <c r="F163" s="6"/>
      <c r="G163" s="6"/>
    </row>
    <row r="164" spans="1:7">
      <c r="A164" s="9"/>
      <c r="B164" s="10"/>
      <c r="C164" s="10" t="s">
        <v>8</v>
      </c>
      <c r="D164" s="10"/>
      <c r="E164" s="11"/>
      <c r="F164" s="12"/>
      <c r="G164" s="12">
        <f>SUM(G159:G163)</f>
        <v>13198</v>
      </c>
    </row>
    <row r="165" spans="1:7" s="18" customFormat="1">
      <c r="A165" s="13"/>
      <c r="B165" s="14" t="s">
        <v>91</v>
      </c>
      <c r="C165" s="3" t="s">
        <v>87</v>
      </c>
      <c r="D165" s="3" t="s">
        <v>7</v>
      </c>
      <c r="E165" s="5">
        <v>1</v>
      </c>
      <c r="F165" s="6">
        <v>13198</v>
      </c>
      <c r="G165" s="6">
        <v>13198</v>
      </c>
    </row>
    <row r="166" spans="1:7">
      <c r="A166" s="9"/>
      <c r="B166" s="10"/>
      <c r="C166" s="10" t="s">
        <v>8</v>
      </c>
      <c r="D166" s="10"/>
      <c r="E166" s="11"/>
      <c r="F166" s="12"/>
      <c r="G166" s="12">
        <f>SUM(G165:G165)</f>
        <v>13198</v>
      </c>
    </row>
    <row r="167" spans="1:7" s="18" customFormat="1">
      <c r="A167" s="13"/>
      <c r="B167" s="14" t="s">
        <v>92</v>
      </c>
      <c r="C167" s="3" t="s">
        <v>87</v>
      </c>
      <c r="D167" s="3" t="s">
        <v>7</v>
      </c>
      <c r="E167" s="5">
        <v>1</v>
      </c>
      <c r="F167" s="6">
        <v>13198</v>
      </c>
      <c r="G167" s="6">
        <v>13198</v>
      </c>
    </row>
    <row r="168" spans="1:7">
      <c r="A168" s="9"/>
      <c r="B168" s="10"/>
      <c r="C168" s="10" t="s">
        <v>8</v>
      </c>
      <c r="D168" s="10"/>
      <c r="E168" s="11"/>
      <c r="F168" s="12"/>
      <c r="G168" s="12">
        <f>SUM(G167:G167)</f>
        <v>13198</v>
      </c>
    </row>
    <row r="169" spans="1:7" s="18" customFormat="1">
      <c r="A169" s="13"/>
      <c r="B169" s="14" t="s">
        <v>93</v>
      </c>
      <c r="C169" s="3" t="s">
        <v>87</v>
      </c>
      <c r="D169" s="3" t="s">
        <v>7</v>
      </c>
      <c r="E169" s="5">
        <v>1</v>
      </c>
      <c r="F169" s="6">
        <v>13198</v>
      </c>
      <c r="G169" s="6">
        <v>13198</v>
      </c>
    </row>
    <row r="170" spans="1:7">
      <c r="A170" s="9"/>
      <c r="B170" s="10"/>
      <c r="C170" s="10" t="s">
        <v>8</v>
      </c>
      <c r="D170" s="10"/>
      <c r="E170" s="11"/>
      <c r="F170" s="12"/>
      <c r="G170" s="12">
        <f>SUM(G169:G169)</f>
        <v>13198</v>
      </c>
    </row>
    <row r="171" spans="1:7" s="18" customFormat="1">
      <c r="A171" s="13"/>
      <c r="B171" s="14" t="s">
        <v>94</v>
      </c>
      <c r="C171" s="3" t="s">
        <v>87</v>
      </c>
      <c r="D171" s="3" t="s">
        <v>7</v>
      </c>
      <c r="E171" s="5">
        <v>1</v>
      </c>
      <c r="F171" s="6">
        <v>13198</v>
      </c>
      <c r="G171" s="6">
        <v>13198</v>
      </c>
    </row>
    <row r="172" spans="1:7">
      <c r="A172" s="9"/>
      <c r="B172" s="10"/>
      <c r="C172" s="10" t="s">
        <v>8</v>
      </c>
      <c r="D172" s="10"/>
      <c r="E172" s="11"/>
      <c r="F172" s="12"/>
      <c r="G172" s="12">
        <f>SUM(G171:G171)</f>
        <v>13198</v>
      </c>
    </row>
    <row r="173" spans="1:7">
      <c r="A173" s="13">
        <v>5</v>
      </c>
      <c r="B173" s="14" t="s">
        <v>79</v>
      </c>
      <c r="C173" s="3" t="s">
        <v>87</v>
      </c>
      <c r="D173" s="3" t="s">
        <v>7</v>
      </c>
      <c r="E173" s="5">
        <v>1</v>
      </c>
      <c r="F173" s="6">
        <v>13198</v>
      </c>
      <c r="G173" s="6">
        <v>13198</v>
      </c>
    </row>
    <row r="174" spans="1:7">
      <c r="A174" s="9"/>
      <c r="B174" s="10"/>
      <c r="C174" s="10" t="s">
        <v>8</v>
      </c>
      <c r="D174" s="10"/>
      <c r="E174" s="11"/>
      <c r="F174" s="12"/>
      <c r="G174" s="12">
        <f>SUM(G173:G173)</f>
        <v>13198</v>
      </c>
    </row>
    <row r="175" spans="1:7">
      <c r="A175" s="13">
        <v>6</v>
      </c>
      <c r="B175" s="14" t="s">
        <v>80</v>
      </c>
      <c r="C175" s="3" t="s">
        <v>87</v>
      </c>
      <c r="D175" s="3" t="s">
        <v>7</v>
      </c>
      <c r="E175" s="5">
        <v>1</v>
      </c>
      <c r="F175" s="6">
        <v>13198</v>
      </c>
      <c r="G175" s="6">
        <v>13198</v>
      </c>
    </row>
    <row r="176" spans="1:7">
      <c r="A176" s="9"/>
      <c r="B176" s="10"/>
      <c r="C176" s="10" t="s">
        <v>8</v>
      </c>
      <c r="D176" s="10"/>
      <c r="E176" s="11"/>
      <c r="F176" s="12"/>
      <c r="G176" s="12">
        <f>SUM(G175:G175)</f>
        <v>13198</v>
      </c>
    </row>
    <row r="177" spans="1:7">
      <c r="A177" s="13">
        <v>7</v>
      </c>
      <c r="B177" s="14" t="s">
        <v>81</v>
      </c>
      <c r="C177" s="3" t="s">
        <v>87</v>
      </c>
      <c r="D177" s="3" t="s">
        <v>7</v>
      </c>
      <c r="E177" s="5">
        <v>1</v>
      </c>
      <c r="F177" s="6">
        <v>13198</v>
      </c>
      <c r="G177" s="6">
        <v>13198</v>
      </c>
    </row>
    <row r="178" spans="1:7" hidden="1">
      <c r="A178" s="13"/>
      <c r="B178" s="14"/>
      <c r="C178" s="3"/>
      <c r="D178" s="3"/>
      <c r="E178" s="5"/>
      <c r="F178" s="6"/>
      <c r="G178" s="6"/>
    </row>
    <row r="179" spans="1:7">
      <c r="A179" s="9"/>
      <c r="B179" s="10"/>
      <c r="C179" s="10" t="s">
        <v>8</v>
      </c>
      <c r="D179" s="10"/>
      <c r="E179" s="11"/>
      <c r="F179" s="12"/>
      <c r="G179" s="12">
        <f>SUM(G177:G177)</f>
        <v>13198</v>
      </c>
    </row>
    <row r="180" spans="1:7">
      <c r="A180" s="13"/>
      <c r="B180" s="14" t="s">
        <v>95</v>
      </c>
      <c r="C180" s="3" t="s">
        <v>87</v>
      </c>
      <c r="D180" s="3" t="s">
        <v>7</v>
      </c>
      <c r="E180" s="5">
        <v>1</v>
      </c>
      <c r="F180" s="6">
        <v>13198</v>
      </c>
      <c r="G180" s="6">
        <v>13198</v>
      </c>
    </row>
    <row r="181" spans="1:7">
      <c r="A181" s="9"/>
      <c r="B181" s="10"/>
      <c r="C181" s="10" t="s">
        <v>8</v>
      </c>
      <c r="D181" s="10"/>
      <c r="E181" s="11"/>
      <c r="F181" s="12"/>
      <c r="G181" s="12">
        <f>SUM(G180:G180)</f>
        <v>13198</v>
      </c>
    </row>
    <row r="182" spans="1:7">
      <c r="A182" s="4">
        <v>8</v>
      </c>
      <c r="B182" s="14" t="s">
        <v>82</v>
      </c>
      <c r="C182" s="3" t="s">
        <v>87</v>
      </c>
      <c r="D182" s="3" t="s">
        <v>7</v>
      </c>
      <c r="E182" s="5">
        <v>1</v>
      </c>
      <c r="F182" s="6">
        <v>13198</v>
      </c>
      <c r="G182" s="6">
        <v>13198</v>
      </c>
    </row>
    <row r="183" spans="1:7" hidden="1">
      <c r="A183" s="4"/>
      <c r="B183" s="14" t="s">
        <v>82</v>
      </c>
      <c r="C183" s="3"/>
      <c r="D183" s="3"/>
      <c r="E183" s="5"/>
      <c r="F183" s="6"/>
      <c r="G183" s="6"/>
    </row>
    <row r="184" spans="1:7" hidden="1">
      <c r="A184" s="4"/>
      <c r="B184" s="14" t="s">
        <v>82</v>
      </c>
      <c r="C184" s="3"/>
      <c r="D184" s="3"/>
      <c r="E184" s="16"/>
      <c r="F184" s="15"/>
      <c r="G184" s="6"/>
    </row>
    <row r="185" spans="1:7" hidden="1">
      <c r="A185" s="4"/>
      <c r="B185" s="14" t="s">
        <v>82</v>
      </c>
      <c r="C185" s="3"/>
      <c r="D185" s="3"/>
      <c r="E185" s="16"/>
      <c r="F185" s="15"/>
      <c r="G185" s="6"/>
    </row>
    <row r="186" spans="1:7" hidden="1">
      <c r="A186" s="4"/>
      <c r="B186" s="14" t="s">
        <v>82</v>
      </c>
      <c r="C186" s="3"/>
      <c r="D186" s="3"/>
      <c r="E186" s="16"/>
      <c r="F186" s="15"/>
      <c r="G186" s="6"/>
    </row>
    <row r="187" spans="1:7" hidden="1">
      <c r="A187" s="4"/>
      <c r="B187" s="14" t="s">
        <v>82</v>
      </c>
      <c r="C187" s="7"/>
      <c r="D187" s="3"/>
      <c r="E187" s="16"/>
      <c r="F187" s="15"/>
      <c r="G187" s="6"/>
    </row>
    <row r="188" spans="1:7" hidden="1">
      <c r="A188" s="4"/>
      <c r="B188" s="14" t="s">
        <v>82</v>
      </c>
      <c r="C188" s="3"/>
      <c r="D188" s="3"/>
      <c r="E188" s="16"/>
      <c r="F188" s="15"/>
      <c r="G188" s="6"/>
    </row>
    <row r="189" spans="1:7" hidden="1">
      <c r="A189" s="4"/>
      <c r="B189" s="14" t="s">
        <v>82</v>
      </c>
      <c r="C189" s="3"/>
      <c r="D189" s="3"/>
      <c r="E189" s="16"/>
      <c r="F189" s="15"/>
      <c r="G189" s="6"/>
    </row>
    <row r="190" spans="1:7" hidden="1">
      <c r="A190" s="4"/>
      <c r="B190" s="14" t="s">
        <v>82</v>
      </c>
      <c r="C190" s="3"/>
      <c r="D190" s="3"/>
      <c r="E190" s="16"/>
      <c r="F190" s="15"/>
      <c r="G190" s="6"/>
    </row>
    <row r="191" spans="1:7" hidden="1">
      <c r="A191" s="4"/>
      <c r="B191" s="14" t="s">
        <v>82</v>
      </c>
      <c r="C191" s="3"/>
      <c r="D191" s="3"/>
      <c r="E191" s="16"/>
      <c r="F191" s="15"/>
      <c r="G191" s="6"/>
    </row>
    <row r="192" spans="1:7" hidden="1">
      <c r="A192" s="4"/>
      <c r="B192" s="14" t="s">
        <v>82</v>
      </c>
      <c r="C192" s="3"/>
      <c r="D192" s="3"/>
      <c r="E192" s="16"/>
      <c r="F192" s="15"/>
      <c r="G192" s="6"/>
    </row>
    <row r="193" spans="1:7" hidden="1">
      <c r="A193" s="4"/>
      <c r="B193" s="14" t="s">
        <v>82</v>
      </c>
      <c r="C193" s="7"/>
      <c r="D193" s="3"/>
      <c r="E193" s="16"/>
      <c r="F193" s="15"/>
      <c r="G193" s="6"/>
    </row>
    <row r="194" spans="1:7" hidden="1">
      <c r="A194" s="4"/>
      <c r="B194" s="14" t="s">
        <v>82</v>
      </c>
      <c r="C194" s="3"/>
      <c r="D194" s="3"/>
      <c r="E194" s="16"/>
      <c r="F194" s="15"/>
      <c r="G194" s="6"/>
    </row>
    <row r="195" spans="1:7" hidden="1">
      <c r="A195" s="4"/>
      <c r="B195" s="14" t="s">
        <v>82</v>
      </c>
      <c r="C195" s="3"/>
      <c r="D195" s="3"/>
      <c r="E195" s="5"/>
      <c r="F195" s="6"/>
      <c r="G195" s="6"/>
    </row>
    <row r="196" spans="1:7" hidden="1">
      <c r="A196" s="4"/>
      <c r="B196" s="14" t="s">
        <v>82</v>
      </c>
      <c r="C196" s="7"/>
      <c r="D196" s="3"/>
      <c r="E196" s="5"/>
      <c r="F196" s="6"/>
      <c r="G196" s="6"/>
    </row>
    <row r="197" spans="1:7" hidden="1">
      <c r="A197" s="4"/>
      <c r="B197" s="14" t="s">
        <v>82</v>
      </c>
      <c r="C197" s="7"/>
      <c r="D197" s="3"/>
      <c r="E197" s="5"/>
      <c r="F197" s="6"/>
      <c r="G197" s="6"/>
    </row>
    <row r="198" spans="1:7">
      <c r="A198" s="9"/>
      <c r="B198" s="10"/>
      <c r="C198" s="10" t="s">
        <v>8</v>
      </c>
      <c r="D198" s="10"/>
      <c r="E198" s="11"/>
      <c r="F198" s="12"/>
      <c r="G198" s="12">
        <f>SUM(G182:G197)</f>
        <v>13198</v>
      </c>
    </row>
    <row r="199" spans="1:7" s="18" customFormat="1">
      <c r="A199" s="13"/>
      <c r="B199" s="14" t="s">
        <v>96</v>
      </c>
      <c r="C199" s="3" t="s">
        <v>87</v>
      </c>
      <c r="D199" s="3" t="s">
        <v>7</v>
      </c>
      <c r="E199" s="5">
        <v>1</v>
      </c>
      <c r="F199" s="6">
        <v>13198</v>
      </c>
      <c r="G199" s="6">
        <v>13198</v>
      </c>
    </row>
    <row r="200" spans="1:7">
      <c r="A200" s="9"/>
      <c r="B200" s="10"/>
      <c r="C200" s="10" t="s">
        <v>8</v>
      </c>
      <c r="D200" s="10"/>
      <c r="E200" s="11"/>
      <c r="F200" s="12"/>
      <c r="G200" s="12">
        <f>SUM(G199:G199)</f>
        <v>13198</v>
      </c>
    </row>
    <row r="201" spans="1:7" s="18" customFormat="1">
      <c r="A201" s="13"/>
      <c r="B201" s="14" t="s">
        <v>97</v>
      </c>
      <c r="C201" s="3" t="s">
        <v>87</v>
      </c>
      <c r="D201" s="3" t="s">
        <v>7</v>
      </c>
      <c r="E201" s="5">
        <v>1</v>
      </c>
      <c r="F201" s="6">
        <v>13198</v>
      </c>
      <c r="G201" s="6">
        <v>13198</v>
      </c>
    </row>
    <row r="202" spans="1:7">
      <c r="A202" s="9"/>
      <c r="B202" s="10"/>
      <c r="C202" s="10" t="s">
        <v>8</v>
      </c>
      <c r="D202" s="10"/>
      <c r="E202" s="11"/>
      <c r="F202" s="12"/>
      <c r="G202" s="12">
        <f>SUM(G201:G201)</f>
        <v>13198</v>
      </c>
    </row>
    <row r="203" spans="1:7" s="18" customFormat="1">
      <c r="A203" s="13"/>
      <c r="B203" s="14" t="s">
        <v>98</v>
      </c>
      <c r="C203" s="3" t="s">
        <v>87</v>
      </c>
      <c r="D203" s="3" t="s">
        <v>7</v>
      </c>
      <c r="E203" s="5">
        <v>1</v>
      </c>
      <c r="F203" s="6">
        <v>13198</v>
      </c>
      <c r="G203" s="6">
        <v>13198</v>
      </c>
    </row>
    <row r="204" spans="1:7">
      <c r="A204" s="9"/>
      <c r="B204" s="10"/>
      <c r="C204" s="10" t="s">
        <v>8</v>
      </c>
      <c r="D204" s="10"/>
      <c r="E204" s="11"/>
      <c r="F204" s="12"/>
      <c r="G204" s="12">
        <f>SUM(G203:G203)</f>
        <v>13198</v>
      </c>
    </row>
    <row r="205" spans="1:7">
      <c r="A205" s="13">
        <v>9</v>
      </c>
      <c r="B205" s="14" t="s">
        <v>83</v>
      </c>
      <c r="C205" s="3" t="s">
        <v>87</v>
      </c>
      <c r="D205" s="3" t="s">
        <v>7</v>
      </c>
      <c r="E205" s="5">
        <v>1</v>
      </c>
      <c r="F205" s="6">
        <v>13198</v>
      </c>
      <c r="G205" s="6">
        <v>13198</v>
      </c>
    </row>
    <row r="206" spans="1:7">
      <c r="A206" s="9"/>
      <c r="B206" s="10"/>
      <c r="C206" s="10" t="s">
        <v>8</v>
      </c>
      <c r="D206" s="10"/>
      <c r="E206" s="11"/>
      <c r="F206" s="12"/>
      <c r="G206" s="12">
        <f>SUM(G205:G205)</f>
        <v>13198</v>
      </c>
    </row>
    <row r="207" spans="1:7">
      <c r="A207" s="13">
        <v>10</v>
      </c>
      <c r="B207" s="14" t="s">
        <v>99</v>
      </c>
      <c r="C207" s="3" t="s">
        <v>87</v>
      </c>
      <c r="D207" s="3" t="s">
        <v>7</v>
      </c>
      <c r="E207" s="5">
        <v>1</v>
      </c>
      <c r="F207" s="6">
        <v>13198</v>
      </c>
      <c r="G207" s="6">
        <v>13198</v>
      </c>
    </row>
    <row r="208" spans="1:7">
      <c r="A208" s="9"/>
      <c r="B208" s="10"/>
      <c r="C208" s="10" t="s">
        <v>8</v>
      </c>
      <c r="D208" s="10"/>
      <c r="E208" s="11"/>
      <c r="F208" s="12"/>
      <c r="G208" s="12">
        <f>SUM(G207)</f>
        <v>13198</v>
      </c>
    </row>
    <row r="209" spans="1:7">
      <c r="A209" s="13"/>
      <c r="B209" s="14" t="s">
        <v>100</v>
      </c>
      <c r="C209" s="3" t="s">
        <v>87</v>
      </c>
      <c r="D209" s="3" t="s">
        <v>7</v>
      </c>
      <c r="E209" s="5">
        <v>1</v>
      </c>
      <c r="F209" s="6">
        <v>13198</v>
      </c>
      <c r="G209" s="6">
        <v>13198</v>
      </c>
    </row>
    <row r="210" spans="1:7">
      <c r="A210" s="9"/>
      <c r="B210" s="10"/>
      <c r="C210" s="10" t="s">
        <v>8</v>
      </c>
      <c r="D210" s="10"/>
      <c r="E210" s="11"/>
      <c r="F210" s="12"/>
      <c r="G210" s="12">
        <f>SUM(G209)</f>
        <v>13198</v>
      </c>
    </row>
    <row r="211" spans="1:7">
      <c r="A211" s="4">
        <v>6</v>
      </c>
      <c r="B211" s="14" t="s">
        <v>101</v>
      </c>
      <c r="C211" s="3" t="s">
        <v>87</v>
      </c>
      <c r="D211" s="3" t="s">
        <v>7</v>
      </c>
      <c r="E211" s="5">
        <v>1</v>
      </c>
      <c r="F211" s="6">
        <v>13198</v>
      </c>
      <c r="G211" s="6">
        <v>13198</v>
      </c>
    </row>
    <row r="212" spans="1:7" hidden="1">
      <c r="A212" s="4"/>
      <c r="B212" s="3"/>
      <c r="C212" s="3"/>
      <c r="D212" s="3"/>
      <c r="E212" s="5"/>
      <c r="F212" s="6"/>
      <c r="G212" s="6"/>
    </row>
    <row r="213" spans="1:7" hidden="1">
      <c r="A213" s="4"/>
      <c r="B213" s="3"/>
      <c r="C213" s="3"/>
      <c r="D213" s="3"/>
      <c r="E213" s="5"/>
      <c r="F213" s="6"/>
      <c r="G213" s="6"/>
    </row>
    <row r="214" spans="1:7" hidden="1">
      <c r="A214" s="4"/>
      <c r="B214" s="3"/>
      <c r="C214" s="3"/>
      <c r="D214" s="3"/>
      <c r="E214" s="16"/>
      <c r="F214" s="15"/>
      <c r="G214" s="6"/>
    </row>
    <row r="215" spans="1:7" hidden="1">
      <c r="A215" s="4"/>
      <c r="B215" s="3"/>
      <c r="C215" s="3"/>
      <c r="D215" s="3"/>
      <c r="E215" s="16"/>
      <c r="F215" s="15"/>
      <c r="G215" s="6"/>
    </row>
    <row r="216" spans="1:7" hidden="1">
      <c r="A216" s="4"/>
      <c r="B216" s="3"/>
      <c r="C216" s="3"/>
      <c r="D216" s="3"/>
      <c r="E216" s="16"/>
      <c r="F216" s="15"/>
      <c r="G216" s="6"/>
    </row>
    <row r="217" spans="1:7" hidden="1">
      <c r="A217" s="4"/>
      <c r="B217" s="3"/>
      <c r="C217" s="3"/>
      <c r="D217" s="3"/>
      <c r="E217" s="16"/>
      <c r="F217" s="15"/>
      <c r="G217" s="6"/>
    </row>
    <row r="218" spans="1:7" hidden="1">
      <c r="A218" s="4"/>
      <c r="B218" s="3"/>
      <c r="C218" s="3"/>
      <c r="D218" s="3"/>
      <c r="E218" s="16"/>
      <c r="F218" s="15"/>
      <c r="G218" s="6"/>
    </row>
    <row r="219" spans="1:7" hidden="1">
      <c r="A219" s="4"/>
      <c r="B219" s="3"/>
      <c r="C219" s="3"/>
      <c r="D219" s="3"/>
      <c r="E219" s="16"/>
      <c r="F219" s="15"/>
      <c r="G219" s="6"/>
    </row>
    <row r="220" spans="1:7" hidden="1">
      <c r="A220" s="4"/>
      <c r="B220" s="3"/>
      <c r="C220" s="3"/>
      <c r="D220" s="3"/>
      <c r="E220" s="16"/>
      <c r="F220" s="15"/>
      <c r="G220" s="6"/>
    </row>
    <row r="221" spans="1:7" hidden="1">
      <c r="A221" s="4"/>
      <c r="B221" s="3"/>
      <c r="C221" s="3"/>
      <c r="D221" s="3"/>
      <c r="E221" s="16"/>
      <c r="F221" s="15"/>
      <c r="G221" s="6"/>
    </row>
    <row r="222" spans="1:7" hidden="1">
      <c r="A222" s="4"/>
      <c r="B222" s="3"/>
      <c r="C222" s="3"/>
      <c r="D222" s="3"/>
      <c r="E222" s="16"/>
      <c r="F222" s="15"/>
      <c r="G222" s="6"/>
    </row>
    <row r="223" spans="1:7" hidden="1">
      <c r="A223" s="4"/>
      <c r="B223" s="3"/>
      <c r="C223" s="3"/>
      <c r="D223" s="3"/>
      <c r="E223" s="16"/>
      <c r="F223" s="15"/>
      <c r="G223" s="6"/>
    </row>
    <row r="224" spans="1:7" hidden="1">
      <c r="A224" s="4"/>
      <c r="B224" s="3"/>
      <c r="C224" s="3"/>
      <c r="D224" s="3"/>
      <c r="E224" s="16"/>
      <c r="F224" s="15"/>
      <c r="G224" s="6"/>
    </row>
    <row r="225" spans="1:7" hidden="1">
      <c r="A225" s="4"/>
      <c r="B225" s="3"/>
      <c r="C225" s="3"/>
      <c r="D225" s="3"/>
      <c r="E225" s="16"/>
      <c r="F225" s="15"/>
      <c r="G225" s="6"/>
    </row>
    <row r="226" spans="1:7" hidden="1">
      <c r="A226" s="4"/>
      <c r="B226" s="3"/>
      <c r="C226" s="3"/>
      <c r="D226" s="3"/>
      <c r="E226" s="16"/>
      <c r="F226" s="15"/>
      <c r="G226" s="6"/>
    </row>
    <row r="227" spans="1:7" hidden="1">
      <c r="A227" s="4"/>
      <c r="B227" s="3"/>
      <c r="C227" s="3"/>
      <c r="D227" s="3"/>
      <c r="E227" s="16"/>
      <c r="F227" s="15"/>
      <c r="G227" s="6"/>
    </row>
    <row r="228" spans="1:7" hidden="1">
      <c r="A228" s="4"/>
      <c r="B228" s="3"/>
      <c r="C228" s="3"/>
      <c r="D228" s="3"/>
      <c r="E228" s="16"/>
      <c r="F228" s="15"/>
      <c r="G228" s="6"/>
    </row>
    <row r="229" spans="1:7" hidden="1">
      <c r="A229" s="4"/>
      <c r="B229" s="3"/>
      <c r="C229" s="3"/>
      <c r="D229" s="3"/>
      <c r="E229" s="5"/>
      <c r="F229" s="6"/>
      <c r="G229" s="6"/>
    </row>
    <row r="230" spans="1:7">
      <c r="A230" s="9"/>
      <c r="B230" s="10"/>
      <c r="C230" s="10" t="s">
        <v>8</v>
      </c>
      <c r="D230" s="10"/>
      <c r="E230" s="11"/>
      <c r="F230" s="12"/>
      <c r="G230" s="12">
        <f>SUM(G211:G229)</f>
        <v>13198</v>
      </c>
    </row>
    <row r="231" spans="1:7">
      <c r="A231" s="13"/>
      <c r="B231" s="14" t="s">
        <v>84</v>
      </c>
      <c r="C231" s="3" t="s">
        <v>87</v>
      </c>
      <c r="D231" s="3" t="s">
        <v>7</v>
      </c>
      <c r="E231" s="5">
        <v>1</v>
      </c>
      <c r="F231" s="6">
        <v>13198</v>
      </c>
      <c r="G231" s="6">
        <v>13198</v>
      </c>
    </row>
    <row r="232" spans="1:7">
      <c r="A232" s="9"/>
      <c r="B232" s="10"/>
      <c r="C232" s="10" t="s">
        <v>8</v>
      </c>
      <c r="D232" s="10"/>
      <c r="E232" s="11"/>
      <c r="F232" s="12"/>
      <c r="G232" s="12">
        <f>SUM(G231:G231)</f>
        <v>13198</v>
      </c>
    </row>
    <row r="233" spans="1:7">
      <c r="A233" s="4">
        <v>7</v>
      </c>
      <c r="B233" s="14" t="s">
        <v>102</v>
      </c>
      <c r="C233" s="3" t="s">
        <v>87</v>
      </c>
      <c r="D233" s="3" t="s">
        <v>7</v>
      </c>
      <c r="E233" s="5">
        <v>1</v>
      </c>
      <c r="F233" s="6">
        <v>13198</v>
      </c>
      <c r="G233" s="6">
        <v>13198</v>
      </c>
    </row>
    <row r="234" spans="1:7" hidden="1">
      <c r="A234" s="4"/>
      <c r="B234" s="3"/>
      <c r="C234" s="3"/>
      <c r="D234" s="3"/>
      <c r="E234" s="5"/>
      <c r="F234" s="6"/>
      <c r="G234" s="6"/>
    </row>
    <row r="235" spans="1:7" hidden="1">
      <c r="A235" s="4"/>
      <c r="B235" s="3"/>
      <c r="C235" s="17"/>
      <c r="D235" s="3"/>
      <c r="E235" s="5"/>
      <c r="F235" s="6"/>
      <c r="G235" s="6"/>
    </row>
    <row r="236" spans="1:7" hidden="1">
      <c r="A236" s="4"/>
      <c r="B236" s="3"/>
      <c r="C236" s="3"/>
      <c r="D236" s="3"/>
      <c r="E236" s="5"/>
      <c r="F236" s="6"/>
      <c r="G236" s="6"/>
    </row>
    <row r="237" spans="1:7" hidden="1">
      <c r="A237" s="4"/>
      <c r="B237" s="3"/>
      <c r="C237" s="3"/>
      <c r="D237" s="3"/>
      <c r="E237" s="5"/>
      <c r="F237" s="6"/>
      <c r="G237" s="6"/>
    </row>
    <row r="238" spans="1:7" hidden="1">
      <c r="A238" s="4"/>
      <c r="B238" s="3"/>
      <c r="C238" s="3"/>
      <c r="D238" s="3"/>
      <c r="E238" s="5"/>
      <c r="F238" s="6"/>
      <c r="G238" s="6"/>
    </row>
    <row r="239" spans="1:7" hidden="1">
      <c r="A239" s="4"/>
      <c r="B239" s="3"/>
      <c r="C239" s="3"/>
      <c r="D239" s="3"/>
      <c r="E239" s="16"/>
      <c r="F239" s="15"/>
      <c r="G239" s="6"/>
    </row>
    <row r="240" spans="1:7" ht="15.75" hidden="1">
      <c r="A240" s="4"/>
      <c r="B240" s="3"/>
      <c r="C240" s="26"/>
      <c r="D240" s="3"/>
      <c r="E240" s="16"/>
      <c r="F240" s="15"/>
      <c r="G240" s="6"/>
    </row>
    <row r="241" spans="1:7" hidden="1">
      <c r="A241" s="4"/>
      <c r="B241" s="3"/>
      <c r="C241" s="3"/>
      <c r="D241" s="3"/>
      <c r="E241" s="16"/>
      <c r="F241" s="6"/>
      <c r="G241" s="6"/>
    </row>
    <row r="242" spans="1:7" hidden="1">
      <c r="A242" s="4"/>
      <c r="B242" s="3"/>
      <c r="C242" s="3"/>
      <c r="D242" s="3"/>
      <c r="E242" s="5"/>
      <c r="F242" s="6"/>
      <c r="G242" s="6"/>
    </row>
    <row r="243" spans="1:7" hidden="1">
      <c r="A243" s="4"/>
      <c r="B243" s="3"/>
      <c r="C243" s="3"/>
      <c r="D243" s="3"/>
      <c r="E243" s="5"/>
      <c r="F243" s="6"/>
      <c r="G243" s="6"/>
    </row>
    <row r="244" spans="1:7" hidden="1">
      <c r="A244" s="4"/>
      <c r="B244" s="3"/>
      <c r="C244" s="3"/>
      <c r="D244" s="3"/>
      <c r="E244" s="5"/>
      <c r="F244" s="6"/>
      <c r="G244" s="6"/>
    </row>
    <row r="245" spans="1:7">
      <c r="A245" s="9"/>
      <c r="B245" s="10"/>
      <c r="C245" s="10" t="s">
        <v>8</v>
      </c>
      <c r="D245" s="10"/>
      <c r="E245" s="11"/>
      <c r="F245" s="12"/>
      <c r="G245" s="12">
        <f>SUM(G233:G244)</f>
        <v>13198</v>
      </c>
    </row>
    <row r="246" spans="1:7">
      <c r="A246" s="13">
        <v>8</v>
      </c>
      <c r="B246" s="14" t="s">
        <v>103</v>
      </c>
      <c r="C246" s="3" t="s">
        <v>87</v>
      </c>
      <c r="D246" s="3" t="s">
        <v>7</v>
      </c>
      <c r="E246" s="5">
        <v>1</v>
      </c>
      <c r="F246" s="6">
        <v>13198</v>
      </c>
      <c r="G246" s="6">
        <v>13198</v>
      </c>
    </row>
    <row r="247" spans="1:7">
      <c r="A247" s="9"/>
      <c r="B247" s="10"/>
      <c r="C247" s="10" t="s">
        <v>8</v>
      </c>
      <c r="D247" s="10"/>
      <c r="E247" s="11"/>
      <c r="F247" s="12"/>
      <c r="G247" s="12">
        <f>SUM(G246:G246)</f>
        <v>13198</v>
      </c>
    </row>
    <row r="248" spans="1:7" hidden="1">
      <c r="A248" s="4">
        <v>9</v>
      </c>
      <c r="B248" s="3"/>
      <c r="C248" s="3"/>
      <c r="D248" s="3"/>
      <c r="E248" s="5"/>
      <c r="F248" s="6"/>
      <c r="G248" s="6"/>
    </row>
    <row r="249" spans="1:7" hidden="1">
      <c r="A249" s="4"/>
      <c r="B249" s="3"/>
      <c r="C249" s="3"/>
      <c r="D249" s="3"/>
      <c r="E249" s="5"/>
      <c r="F249" s="6"/>
      <c r="G249" s="6"/>
    </row>
    <row r="250" spans="1:7" hidden="1">
      <c r="A250" s="4"/>
      <c r="B250" s="3"/>
      <c r="C250" s="3"/>
      <c r="D250" s="3"/>
      <c r="E250" s="5"/>
      <c r="F250" s="6"/>
      <c r="G250" s="6"/>
    </row>
    <row r="251" spans="1:7" hidden="1">
      <c r="A251" s="4"/>
      <c r="B251" s="3"/>
      <c r="C251" s="3"/>
      <c r="D251" s="3"/>
      <c r="E251" s="5"/>
      <c r="F251" s="6"/>
      <c r="G251" s="6"/>
    </row>
    <row r="252" spans="1:7" hidden="1">
      <c r="A252" s="4"/>
      <c r="B252" s="3"/>
      <c r="C252" s="3"/>
      <c r="D252" s="3"/>
      <c r="E252" s="5"/>
      <c r="F252" s="6"/>
      <c r="G252" s="6"/>
    </row>
    <row r="253" spans="1:7" hidden="1">
      <c r="A253" s="4"/>
      <c r="B253" s="3"/>
      <c r="C253" s="3"/>
      <c r="D253" s="3"/>
      <c r="E253" s="5"/>
      <c r="F253" s="6"/>
      <c r="G253" s="6"/>
    </row>
    <row r="254" spans="1:7" hidden="1">
      <c r="A254" s="4"/>
      <c r="B254" s="3"/>
      <c r="C254" s="3"/>
      <c r="D254" s="3"/>
      <c r="E254" s="5"/>
      <c r="F254" s="6"/>
      <c r="G254" s="6"/>
    </row>
    <row r="255" spans="1:7" hidden="1">
      <c r="A255" s="4"/>
      <c r="B255" s="3"/>
      <c r="C255" s="3"/>
      <c r="D255" s="3"/>
      <c r="E255" s="5"/>
      <c r="F255" s="6"/>
      <c r="G255" s="6"/>
    </row>
    <row r="256" spans="1:7" hidden="1">
      <c r="A256" s="4"/>
      <c r="B256" s="3"/>
      <c r="C256" s="3"/>
      <c r="D256" s="3"/>
      <c r="E256" s="5"/>
      <c r="F256" s="6"/>
      <c r="G256" s="6"/>
    </row>
    <row r="257" spans="1:7" hidden="1">
      <c r="A257" s="4"/>
      <c r="B257" s="3"/>
      <c r="C257" s="3"/>
      <c r="D257" s="3"/>
      <c r="E257" s="5"/>
      <c r="F257" s="6"/>
      <c r="G257" s="6"/>
    </row>
    <row r="258" spans="1:7" hidden="1">
      <c r="A258" s="4"/>
      <c r="B258" s="3"/>
      <c r="C258" s="3"/>
      <c r="D258" s="3"/>
      <c r="E258" s="5"/>
      <c r="F258" s="6"/>
      <c r="G258" s="6"/>
    </row>
    <row r="259" spans="1:7" hidden="1">
      <c r="A259" s="4"/>
      <c r="B259" s="3"/>
      <c r="C259" s="3"/>
      <c r="D259" s="3"/>
      <c r="E259" s="5"/>
      <c r="F259" s="6"/>
      <c r="G259" s="6"/>
    </row>
    <row r="260" spans="1:7" hidden="1">
      <c r="A260" s="4"/>
      <c r="B260" s="3"/>
      <c r="C260" s="3"/>
      <c r="D260" s="3"/>
      <c r="E260" s="5"/>
      <c r="F260" s="6"/>
      <c r="G260" s="6"/>
    </row>
    <row r="261" spans="1:7" hidden="1">
      <c r="A261" s="4"/>
      <c r="B261" s="3"/>
      <c r="C261" s="3"/>
      <c r="D261" s="3"/>
      <c r="E261" s="5"/>
      <c r="F261" s="6"/>
      <c r="G261" s="6"/>
    </row>
    <row r="262" spans="1:7" hidden="1">
      <c r="A262" s="4"/>
      <c r="B262" s="3"/>
      <c r="C262" s="3"/>
      <c r="D262" s="3"/>
      <c r="E262" s="5"/>
      <c r="F262" s="6"/>
      <c r="G262" s="6"/>
    </row>
    <row r="263" spans="1:7" hidden="1">
      <c r="A263" s="4"/>
      <c r="B263" s="3"/>
      <c r="C263" s="3"/>
      <c r="D263" s="3"/>
      <c r="E263" s="5"/>
      <c r="F263" s="6"/>
      <c r="G263" s="6"/>
    </row>
    <row r="264" spans="1:7" hidden="1">
      <c r="A264" s="9"/>
      <c r="B264" s="10"/>
      <c r="C264" s="10" t="s">
        <v>8</v>
      </c>
      <c r="D264" s="10"/>
      <c r="E264" s="11"/>
      <c r="F264" s="12"/>
      <c r="G264" s="12">
        <f>SUM(G248:G263)</f>
        <v>0</v>
      </c>
    </row>
    <row r="265" spans="1:7" hidden="1">
      <c r="A265" s="13"/>
      <c r="B265" s="14"/>
      <c r="C265" s="3"/>
      <c r="D265" s="3"/>
      <c r="E265" s="5"/>
      <c r="F265" s="6"/>
      <c r="G265" s="6"/>
    </row>
    <row r="266" spans="1:7" hidden="1">
      <c r="A266" s="9"/>
      <c r="B266" s="10"/>
      <c r="C266" s="10" t="s">
        <v>8</v>
      </c>
      <c r="D266" s="10"/>
      <c r="E266" s="11"/>
      <c r="F266" s="12"/>
      <c r="G266" s="12">
        <f>SUM(G265)</f>
        <v>0</v>
      </c>
    </row>
    <row r="267" spans="1:7" s="18" customFormat="1" hidden="1">
      <c r="A267" s="13"/>
      <c r="B267" s="14"/>
      <c r="C267" s="3"/>
      <c r="D267" s="3"/>
      <c r="E267" s="5"/>
      <c r="F267" s="6"/>
      <c r="G267" s="6"/>
    </row>
    <row r="268" spans="1:7" hidden="1">
      <c r="A268" s="9"/>
      <c r="B268" s="10"/>
      <c r="C268" s="10" t="s">
        <v>8</v>
      </c>
      <c r="D268" s="10"/>
      <c r="E268" s="11"/>
      <c r="F268" s="12"/>
      <c r="G268" s="12">
        <f>SUM(G267)</f>
        <v>0</v>
      </c>
    </row>
    <row r="269" spans="1:7" hidden="1">
      <c r="A269" s="4">
        <v>10</v>
      </c>
      <c r="B269" s="3"/>
      <c r="C269" s="3"/>
      <c r="D269" s="3"/>
      <c r="E269" s="5"/>
      <c r="F269" s="6"/>
      <c r="G269" s="15"/>
    </row>
    <row r="270" spans="1:7" hidden="1">
      <c r="A270" s="4"/>
      <c r="B270" s="3"/>
      <c r="C270" s="3"/>
      <c r="D270" s="3"/>
      <c r="E270" s="5"/>
      <c r="F270" s="6"/>
      <c r="G270" s="15"/>
    </row>
    <row r="271" spans="1:7" hidden="1">
      <c r="A271" s="4"/>
      <c r="B271" s="3"/>
      <c r="C271" s="3"/>
      <c r="D271" s="3"/>
      <c r="E271" s="16"/>
      <c r="F271" s="15"/>
      <c r="G271" s="15"/>
    </row>
    <row r="272" spans="1:7" hidden="1">
      <c r="A272" s="4"/>
      <c r="B272" s="3"/>
      <c r="C272" s="3"/>
      <c r="D272" s="3"/>
      <c r="E272" s="16"/>
      <c r="F272" s="15"/>
      <c r="G272" s="15"/>
    </row>
    <row r="273" spans="1:7" hidden="1">
      <c r="A273" s="4"/>
      <c r="B273" s="3"/>
      <c r="C273" s="3"/>
      <c r="D273" s="3"/>
      <c r="E273" s="16"/>
      <c r="F273" s="15"/>
      <c r="G273" s="15"/>
    </row>
    <row r="274" spans="1:7" hidden="1">
      <c r="A274" s="4"/>
      <c r="B274" s="3"/>
      <c r="C274" s="3"/>
      <c r="D274" s="3"/>
      <c r="E274" s="16"/>
      <c r="F274" s="15"/>
      <c r="G274" s="15"/>
    </row>
    <row r="275" spans="1:7" hidden="1">
      <c r="A275" s="4"/>
      <c r="B275" s="3"/>
      <c r="C275" s="3"/>
      <c r="D275" s="3"/>
      <c r="E275" s="16"/>
      <c r="F275" s="15"/>
      <c r="G275" s="15"/>
    </row>
    <row r="276" spans="1:7" hidden="1">
      <c r="A276" s="4"/>
      <c r="B276" s="3"/>
      <c r="C276" s="3"/>
      <c r="D276" s="3"/>
      <c r="E276" s="16"/>
      <c r="F276" s="15"/>
      <c r="G276" s="15"/>
    </row>
    <row r="277" spans="1:7" hidden="1">
      <c r="A277" s="4"/>
      <c r="B277" s="3"/>
      <c r="C277" s="3"/>
      <c r="D277" s="3"/>
      <c r="E277" s="16"/>
      <c r="F277" s="15"/>
      <c r="G277" s="15"/>
    </row>
    <row r="278" spans="1:7" hidden="1">
      <c r="A278" s="4"/>
      <c r="B278" s="3"/>
      <c r="C278" s="3"/>
      <c r="D278" s="3"/>
      <c r="E278" s="16"/>
      <c r="F278" s="15"/>
      <c r="G278" s="15"/>
    </row>
    <row r="279" spans="1:7" hidden="1">
      <c r="A279" s="4"/>
      <c r="B279" s="3"/>
      <c r="C279" s="3"/>
      <c r="D279" s="3"/>
      <c r="E279" s="16"/>
      <c r="F279" s="15"/>
      <c r="G279" s="15"/>
    </row>
    <row r="280" spans="1:7" hidden="1">
      <c r="A280" s="4"/>
      <c r="B280" s="3"/>
      <c r="C280" s="3"/>
      <c r="D280" s="3"/>
      <c r="E280" s="16"/>
      <c r="F280" s="15"/>
      <c r="G280" s="15"/>
    </row>
    <row r="281" spans="1:7" hidden="1">
      <c r="A281" s="4"/>
      <c r="B281" s="3"/>
      <c r="C281" s="3"/>
      <c r="D281" s="3"/>
      <c r="E281" s="16"/>
      <c r="F281" s="15"/>
      <c r="G281" s="15"/>
    </row>
    <row r="282" spans="1:7" hidden="1">
      <c r="A282" s="4"/>
      <c r="B282" s="3"/>
      <c r="C282" s="3"/>
      <c r="D282" s="3"/>
      <c r="E282" s="5"/>
      <c r="F282" s="6"/>
      <c r="G282" s="6"/>
    </row>
    <row r="283" spans="1:7" hidden="1">
      <c r="A283" s="9"/>
      <c r="B283" s="10"/>
      <c r="C283" s="10" t="s">
        <v>8</v>
      </c>
      <c r="D283" s="10"/>
      <c r="E283" s="11"/>
      <c r="F283" s="12"/>
      <c r="G283" s="12">
        <f>SUM(G269:G282)</f>
        <v>0</v>
      </c>
    </row>
    <row r="284" spans="1:7" hidden="1">
      <c r="A284" s="13"/>
      <c r="B284" s="14"/>
      <c r="C284" s="3"/>
      <c r="D284" s="3"/>
      <c r="E284" s="5"/>
      <c r="F284" s="6"/>
      <c r="G284" s="6"/>
    </row>
    <row r="285" spans="1:7" hidden="1">
      <c r="A285" s="9"/>
      <c r="B285" s="10"/>
      <c r="C285" s="10" t="s">
        <v>8</v>
      </c>
      <c r="D285" s="10"/>
      <c r="E285" s="11"/>
      <c r="F285" s="12"/>
      <c r="G285" s="12">
        <f>SUM(G284)</f>
        <v>0</v>
      </c>
    </row>
    <row r="286" spans="1:7" hidden="1">
      <c r="A286" s="13"/>
      <c r="B286" s="14"/>
      <c r="C286" s="3"/>
      <c r="D286" s="3"/>
      <c r="E286" s="5"/>
      <c r="F286" s="6"/>
      <c r="G286" s="6"/>
    </row>
    <row r="287" spans="1:7" hidden="1">
      <c r="A287" s="9"/>
      <c r="B287" s="10"/>
      <c r="C287" s="10" t="s">
        <v>8</v>
      </c>
      <c r="D287" s="10"/>
      <c r="E287" s="11"/>
      <c r="F287" s="12"/>
      <c r="G287" s="12">
        <f>SUM(G286)</f>
        <v>0</v>
      </c>
    </row>
    <row r="288" spans="1:7" hidden="1">
      <c r="A288" s="4">
        <v>11</v>
      </c>
      <c r="B288" s="3"/>
      <c r="C288" s="3"/>
      <c r="D288" s="3"/>
      <c r="E288" s="5"/>
      <c r="F288" s="6"/>
      <c r="G288" s="15"/>
    </row>
    <row r="289" spans="1:7" hidden="1">
      <c r="A289" s="4"/>
      <c r="B289" s="3"/>
      <c r="C289" s="3"/>
      <c r="D289" s="3"/>
      <c r="E289" s="5"/>
      <c r="F289" s="6"/>
      <c r="G289" s="15"/>
    </row>
    <row r="290" spans="1:7" hidden="1">
      <c r="A290" s="4"/>
      <c r="B290" s="3"/>
      <c r="C290" s="3"/>
      <c r="D290" s="3"/>
      <c r="E290" s="5"/>
      <c r="F290" s="6"/>
      <c r="G290" s="15"/>
    </row>
    <row r="291" spans="1:7" hidden="1">
      <c r="A291" s="4"/>
      <c r="B291" s="3"/>
      <c r="C291" s="3"/>
      <c r="D291" s="3"/>
      <c r="E291" s="5"/>
      <c r="F291" s="6"/>
      <c r="G291" s="15"/>
    </row>
    <row r="292" spans="1:7" hidden="1">
      <c r="A292" s="4"/>
      <c r="B292" s="3"/>
      <c r="C292" s="3"/>
      <c r="D292" s="3"/>
      <c r="E292" s="16"/>
      <c r="F292" s="15"/>
      <c r="G292" s="15"/>
    </row>
    <row r="293" spans="1:7" hidden="1">
      <c r="A293" s="4"/>
      <c r="B293" s="3"/>
      <c r="C293" s="3"/>
      <c r="D293" s="3"/>
      <c r="E293" s="16"/>
      <c r="F293" s="15"/>
      <c r="G293" s="15"/>
    </row>
    <row r="294" spans="1:7" hidden="1">
      <c r="A294" s="4"/>
      <c r="B294" s="3"/>
      <c r="C294" s="3"/>
      <c r="D294" s="3"/>
      <c r="E294" s="16"/>
      <c r="F294" s="15"/>
      <c r="G294" s="15"/>
    </row>
    <row r="295" spans="1:7" hidden="1">
      <c r="A295" s="4"/>
      <c r="B295" s="3"/>
      <c r="C295" s="3"/>
      <c r="D295" s="3"/>
      <c r="E295" s="16"/>
      <c r="F295" s="15"/>
      <c r="G295" s="15"/>
    </row>
    <row r="296" spans="1:7" hidden="1">
      <c r="A296" s="4"/>
      <c r="B296" s="3"/>
      <c r="C296" s="3"/>
      <c r="D296" s="3"/>
      <c r="E296" s="16"/>
      <c r="F296" s="15"/>
      <c r="G296" s="15"/>
    </row>
    <row r="297" spans="1:7" hidden="1">
      <c r="A297" s="4"/>
      <c r="B297" s="3"/>
      <c r="C297" s="3"/>
      <c r="D297" s="3"/>
      <c r="E297" s="16"/>
      <c r="F297" s="15"/>
      <c r="G297" s="15"/>
    </row>
    <row r="298" spans="1:7" hidden="1">
      <c r="A298" s="4"/>
      <c r="B298" s="3"/>
      <c r="C298" s="3"/>
      <c r="D298" s="3"/>
      <c r="E298" s="16"/>
      <c r="F298" s="15"/>
      <c r="G298" s="15"/>
    </row>
    <row r="299" spans="1:7" hidden="1">
      <c r="A299" s="4"/>
      <c r="B299" s="3"/>
      <c r="C299" s="3"/>
      <c r="D299" s="3"/>
      <c r="E299" s="16"/>
      <c r="F299" s="15"/>
      <c r="G299" s="15"/>
    </row>
    <row r="300" spans="1:7" hidden="1">
      <c r="A300" s="4"/>
      <c r="B300" s="3"/>
      <c r="C300" s="3"/>
      <c r="D300" s="3"/>
      <c r="E300" s="16"/>
      <c r="F300" s="15"/>
      <c r="G300" s="15"/>
    </row>
    <row r="301" spans="1:7" hidden="1">
      <c r="A301" s="4"/>
      <c r="B301" s="3"/>
      <c r="C301" s="3"/>
      <c r="D301" s="3"/>
      <c r="E301" s="16"/>
      <c r="F301" s="15"/>
      <c r="G301" s="15"/>
    </row>
    <row r="302" spans="1:7" hidden="1">
      <c r="A302" s="4"/>
      <c r="B302" s="3"/>
      <c r="C302" s="3"/>
      <c r="D302" s="3"/>
      <c r="E302" s="16"/>
      <c r="F302" s="15"/>
      <c r="G302" s="15"/>
    </row>
    <row r="303" spans="1:7" hidden="1">
      <c r="A303" s="4"/>
      <c r="B303" s="3"/>
      <c r="C303" s="3"/>
      <c r="D303" s="3"/>
      <c r="E303" s="5"/>
      <c r="F303" s="6"/>
      <c r="G303" s="6"/>
    </row>
    <row r="304" spans="1:7" hidden="1">
      <c r="A304" s="9"/>
      <c r="B304" s="10"/>
      <c r="C304" s="10" t="s">
        <v>8</v>
      </c>
      <c r="D304" s="10"/>
      <c r="E304" s="11"/>
      <c r="F304" s="12"/>
      <c r="G304" s="12">
        <f>SUM(G288:G303)</f>
        <v>0</v>
      </c>
    </row>
    <row r="305" spans="1:7" hidden="1">
      <c r="A305" s="13"/>
      <c r="B305" s="14"/>
      <c r="C305" s="3"/>
      <c r="D305" s="3"/>
      <c r="E305" s="5"/>
      <c r="F305" s="6"/>
      <c r="G305" s="6"/>
    </row>
    <row r="306" spans="1:7" hidden="1">
      <c r="A306" s="9"/>
      <c r="B306" s="10"/>
      <c r="C306" s="10" t="s">
        <v>8</v>
      </c>
      <c r="D306" s="10"/>
      <c r="E306" s="11"/>
      <c r="F306" s="12"/>
      <c r="G306" s="12">
        <f>SUM(G305)</f>
        <v>0</v>
      </c>
    </row>
    <row r="307" spans="1:7">
      <c r="A307" s="56" t="s">
        <v>104</v>
      </c>
      <c r="B307" s="57"/>
      <c r="C307" s="19"/>
      <c r="D307" s="19"/>
      <c r="E307" s="21"/>
      <c r="F307" s="22"/>
      <c r="G307" s="22">
        <f>G306+G304+G287+G285+G283+G268+G266+G264+G247+G245+G232+G230+G210+G208+G206+G198+G181+G176+G174+G164+G154+G150+G144+G152+G204+G202+G200+G179+G172+G170+G168+G166+G158+G156+G147</f>
        <v>356346</v>
      </c>
    </row>
    <row r="308" spans="1:7" s="18" customFormat="1">
      <c r="A308" s="13"/>
      <c r="B308" s="14" t="s">
        <v>106</v>
      </c>
      <c r="C308" s="3" t="s">
        <v>87</v>
      </c>
      <c r="D308" s="3" t="s">
        <v>7</v>
      </c>
      <c r="E308" s="5">
        <v>7</v>
      </c>
      <c r="F308" s="6">
        <v>13198</v>
      </c>
      <c r="G308" s="15">
        <v>92386</v>
      </c>
    </row>
    <row r="309" spans="1:7" s="18" customFormat="1">
      <c r="A309" s="9"/>
      <c r="B309" s="10"/>
      <c r="C309" s="10"/>
      <c r="D309" s="10"/>
      <c r="E309" s="11"/>
      <c r="F309" s="12"/>
      <c r="G309" s="12">
        <f>SUM(G308:G308)</f>
        <v>92386</v>
      </c>
    </row>
    <row r="310" spans="1:7" s="18" customFormat="1">
      <c r="A310" s="13"/>
      <c r="B310" s="14" t="s">
        <v>107</v>
      </c>
      <c r="C310" s="3" t="s">
        <v>87</v>
      </c>
      <c r="D310" s="3" t="s">
        <v>7</v>
      </c>
      <c r="E310" s="5">
        <v>3</v>
      </c>
      <c r="F310" s="6">
        <v>13198</v>
      </c>
      <c r="G310" s="15">
        <v>39594</v>
      </c>
    </row>
    <row r="311" spans="1:7" s="18" customFormat="1">
      <c r="A311" s="9"/>
      <c r="B311" s="10"/>
      <c r="C311" s="10"/>
      <c r="D311" s="10"/>
      <c r="E311" s="11"/>
      <c r="F311" s="12"/>
      <c r="G311" s="12">
        <f>SUM(G310:G310)</f>
        <v>39594</v>
      </c>
    </row>
    <row r="312" spans="1:7">
      <c r="A312" s="56" t="s">
        <v>105</v>
      </c>
      <c r="B312" s="57"/>
      <c r="C312" s="19"/>
      <c r="D312" s="19"/>
      <c r="E312" s="21"/>
      <c r="F312" s="22"/>
      <c r="G312" s="22">
        <f>G311+G309</f>
        <v>131980</v>
      </c>
    </row>
    <row r="313" spans="1:7">
      <c r="A313" s="20"/>
      <c r="B313" s="19"/>
      <c r="C313" s="19"/>
      <c r="D313" s="19"/>
      <c r="E313" s="21"/>
      <c r="F313" s="22"/>
      <c r="G313" s="24">
        <f>G307+G312</f>
        <v>488326</v>
      </c>
    </row>
    <row r="314" spans="1:7">
      <c r="G314" s="8">
        <f>G313+G142</f>
        <v>1053072.96</v>
      </c>
    </row>
  </sheetData>
  <mergeCells count="5">
    <mergeCell ref="A1:G1"/>
    <mergeCell ref="A136:B136"/>
    <mergeCell ref="A141:B141"/>
    <mergeCell ref="A307:B307"/>
    <mergeCell ref="A312:B312"/>
  </mergeCells>
  <pageMargins left="0.33" right="0.21" top="0.27" bottom="0.24" header="0.31496062992125984" footer="0.31496062992125984"/>
  <pageSetup paperSize="9" scale="69" orientation="landscape" r:id="rId1"/>
  <colBreaks count="1" manualBreakCount="1">
    <brk id="7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H123"/>
  <sheetViews>
    <sheetView workbookViewId="0">
      <selection activeCell="L32" sqref="L32"/>
    </sheetView>
  </sheetViews>
  <sheetFormatPr defaultRowHeight="15"/>
  <cols>
    <col min="1" max="1" width="3.85546875" style="23" customWidth="1"/>
    <col min="2" max="2" width="29.42578125" style="2" customWidth="1"/>
    <col min="3" max="3" width="36.85546875" style="2" customWidth="1"/>
    <col min="4" max="4" width="10.7109375" style="2" customWidth="1"/>
    <col min="5" max="5" width="10.7109375" style="25" customWidth="1"/>
    <col min="6" max="6" width="14.7109375" style="8" customWidth="1"/>
    <col min="7" max="7" width="13.85546875" style="8" customWidth="1"/>
    <col min="8" max="8" width="20.7109375" style="2" customWidth="1"/>
    <col min="9" max="16384" width="9.140625" style="2"/>
  </cols>
  <sheetData>
    <row r="1" spans="1:7" ht="18.75">
      <c r="A1" s="44" t="s">
        <v>109</v>
      </c>
      <c r="B1" s="44"/>
      <c r="C1" s="44"/>
      <c r="D1" s="44"/>
      <c r="E1" s="44"/>
      <c r="F1" s="44"/>
      <c r="G1" s="44"/>
    </row>
    <row r="2" spans="1:7" ht="67.5" customHeight="1">
      <c r="A2" s="27" t="s">
        <v>0</v>
      </c>
      <c r="B2" s="29" t="s">
        <v>1</v>
      </c>
      <c r="C2" s="29" t="s">
        <v>2</v>
      </c>
      <c r="D2" s="29" t="s">
        <v>3</v>
      </c>
      <c r="E2" s="30" t="s">
        <v>4</v>
      </c>
      <c r="F2" s="31" t="s">
        <v>5</v>
      </c>
      <c r="G2" s="31" t="s">
        <v>6</v>
      </c>
    </row>
    <row r="3" spans="1:7">
      <c r="A3" s="4">
        <v>3</v>
      </c>
      <c r="B3" s="53" t="s">
        <v>65</v>
      </c>
      <c r="C3" s="3" t="s">
        <v>117</v>
      </c>
      <c r="D3" s="3" t="s">
        <v>7</v>
      </c>
      <c r="E3" s="5">
        <v>17</v>
      </c>
      <c r="F3" s="6">
        <v>20128.93</v>
      </c>
      <c r="G3" s="6">
        <v>342191.81</v>
      </c>
    </row>
    <row r="4" spans="1:7">
      <c r="A4" s="4"/>
      <c r="B4" s="54"/>
      <c r="C4" s="3" t="s">
        <v>118</v>
      </c>
      <c r="D4" s="3" t="s">
        <v>7</v>
      </c>
      <c r="E4" s="5">
        <v>1</v>
      </c>
      <c r="F4" s="6">
        <v>16100</v>
      </c>
      <c r="G4" s="6">
        <v>16100</v>
      </c>
    </row>
    <row r="5" spans="1:7">
      <c r="A5" s="4"/>
      <c r="B5" s="54"/>
      <c r="C5" s="3" t="s">
        <v>119</v>
      </c>
      <c r="D5" s="3" t="s">
        <v>7</v>
      </c>
      <c r="E5" s="5">
        <v>18</v>
      </c>
      <c r="F5" s="6">
        <v>200</v>
      </c>
      <c r="G5" s="6">
        <v>3600</v>
      </c>
    </row>
    <row r="6" spans="1:7">
      <c r="A6" s="4"/>
      <c r="B6" s="55"/>
      <c r="C6" s="3" t="s">
        <v>120</v>
      </c>
      <c r="D6" s="3" t="s">
        <v>7</v>
      </c>
      <c r="E6" s="5">
        <v>1</v>
      </c>
      <c r="F6" s="6">
        <v>2175</v>
      </c>
      <c r="G6" s="6">
        <v>2175</v>
      </c>
    </row>
    <row r="7" spans="1:7" hidden="1">
      <c r="A7" s="4"/>
      <c r="B7" s="3"/>
      <c r="C7" s="3"/>
      <c r="D7" s="3"/>
      <c r="E7" s="5"/>
      <c r="F7" s="6"/>
      <c r="G7" s="6"/>
    </row>
    <row r="8" spans="1:7" hidden="1">
      <c r="A8" s="4"/>
      <c r="B8" s="3"/>
      <c r="C8" s="3"/>
      <c r="D8" s="3"/>
      <c r="E8" s="5"/>
      <c r="F8" s="6"/>
      <c r="G8" s="6"/>
    </row>
    <row r="9" spans="1:7" hidden="1">
      <c r="A9" s="4"/>
      <c r="B9" s="3"/>
      <c r="C9" s="3"/>
      <c r="D9" s="3"/>
      <c r="E9" s="5"/>
      <c r="F9" s="6"/>
      <c r="G9" s="6"/>
    </row>
    <row r="10" spans="1:7" hidden="1">
      <c r="A10" s="4"/>
      <c r="B10" s="3"/>
      <c r="C10" s="3"/>
      <c r="D10" s="3"/>
      <c r="E10" s="5"/>
      <c r="F10" s="6"/>
      <c r="G10" s="6"/>
    </row>
    <row r="11" spans="1:7" hidden="1">
      <c r="A11" s="4"/>
      <c r="B11" s="3"/>
      <c r="C11" s="3"/>
      <c r="D11" s="3"/>
      <c r="E11" s="5"/>
      <c r="F11" s="6"/>
      <c r="G11" s="6"/>
    </row>
    <row r="12" spans="1:7" hidden="1">
      <c r="A12" s="4"/>
      <c r="B12" s="3"/>
      <c r="C12" s="3"/>
      <c r="D12" s="3"/>
      <c r="E12" s="5"/>
      <c r="F12" s="6"/>
      <c r="G12" s="6"/>
    </row>
    <row r="13" spans="1:7" hidden="1">
      <c r="A13" s="4"/>
      <c r="B13" s="3"/>
      <c r="C13" s="3"/>
      <c r="D13" s="3"/>
      <c r="E13" s="5"/>
      <c r="F13" s="6"/>
      <c r="G13" s="6"/>
    </row>
    <row r="14" spans="1:7" hidden="1">
      <c r="A14" s="4"/>
      <c r="B14" s="3"/>
      <c r="C14" s="3"/>
      <c r="D14" s="3"/>
      <c r="E14" s="5"/>
      <c r="F14" s="6"/>
      <c r="G14" s="6"/>
    </row>
    <row r="15" spans="1:7" hidden="1">
      <c r="A15" s="4"/>
      <c r="B15" s="3"/>
      <c r="C15" s="3"/>
      <c r="D15" s="3"/>
      <c r="E15" s="5"/>
      <c r="F15" s="6"/>
      <c r="G15" s="6"/>
    </row>
    <row r="16" spans="1:7" hidden="1">
      <c r="A16" s="4"/>
      <c r="B16" s="3"/>
      <c r="C16" s="3"/>
      <c r="D16" s="3"/>
      <c r="E16" s="5"/>
      <c r="F16" s="6"/>
      <c r="G16" s="6"/>
    </row>
    <row r="17" spans="1:7" hidden="1">
      <c r="A17" s="4"/>
      <c r="B17" s="3"/>
      <c r="C17" s="3"/>
      <c r="D17" s="3"/>
      <c r="E17" s="5"/>
      <c r="F17" s="6"/>
      <c r="G17" s="6"/>
    </row>
    <row r="18" spans="1:7" hidden="1">
      <c r="A18" s="4"/>
      <c r="B18" s="3"/>
      <c r="C18" s="3"/>
      <c r="D18" s="3"/>
      <c r="E18" s="5"/>
      <c r="F18" s="6"/>
      <c r="G18" s="6"/>
    </row>
    <row r="19" spans="1:7" hidden="1">
      <c r="A19" s="4"/>
      <c r="B19" s="3"/>
      <c r="C19" s="3"/>
      <c r="D19" s="3"/>
      <c r="E19" s="5"/>
      <c r="F19" s="6"/>
      <c r="G19" s="6"/>
    </row>
    <row r="20" spans="1:7" hidden="1">
      <c r="A20" s="4"/>
      <c r="B20" s="3"/>
      <c r="C20" s="3"/>
      <c r="D20" s="3"/>
      <c r="E20" s="5"/>
      <c r="F20" s="6"/>
      <c r="G20" s="6"/>
    </row>
    <row r="21" spans="1:7" hidden="1">
      <c r="A21" s="4"/>
      <c r="B21" s="3"/>
      <c r="C21" s="3"/>
      <c r="D21" s="3"/>
      <c r="E21" s="5"/>
      <c r="F21" s="6"/>
      <c r="G21" s="6"/>
    </row>
    <row r="22" spans="1:7" hidden="1">
      <c r="A22" s="4"/>
      <c r="B22" s="3"/>
      <c r="C22" s="3"/>
      <c r="D22" s="3"/>
      <c r="E22" s="5"/>
      <c r="F22" s="6"/>
      <c r="G22" s="6"/>
    </row>
    <row r="23" spans="1:7" hidden="1">
      <c r="A23" s="4"/>
      <c r="B23" s="3"/>
      <c r="C23" s="3"/>
      <c r="D23" s="3"/>
      <c r="E23" s="5"/>
      <c r="F23" s="6"/>
      <c r="G23" s="6"/>
    </row>
    <row r="24" spans="1:7" hidden="1">
      <c r="A24" s="4"/>
      <c r="B24" s="3"/>
      <c r="C24" s="3"/>
      <c r="D24" s="3"/>
      <c r="E24" s="5"/>
      <c r="F24" s="6"/>
      <c r="G24" s="6"/>
    </row>
    <row r="25" spans="1:7" hidden="1">
      <c r="A25" s="4"/>
      <c r="B25" s="3"/>
      <c r="C25" s="3"/>
      <c r="D25" s="3"/>
      <c r="E25" s="5"/>
      <c r="F25" s="6"/>
      <c r="G25" s="6"/>
    </row>
    <row r="26" spans="1:7" hidden="1">
      <c r="A26" s="4"/>
      <c r="B26" s="3"/>
      <c r="C26" s="3"/>
      <c r="D26" s="3"/>
      <c r="E26" s="5"/>
      <c r="F26" s="6"/>
      <c r="G26" s="6"/>
    </row>
    <row r="27" spans="1:7">
      <c r="A27" s="9"/>
      <c r="B27" s="10"/>
      <c r="C27" s="10" t="s">
        <v>8</v>
      </c>
      <c r="D27" s="10"/>
      <c r="E27" s="11"/>
      <c r="F27" s="12"/>
      <c r="G27" s="12">
        <f>SUM(G3:G26)</f>
        <v>364066.81</v>
      </c>
    </row>
    <row r="28" spans="1:7" ht="30">
      <c r="A28" s="13"/>
      <c r="B28" s="50" t="s">
        <v>110</v>
      </c>
      <c r="C28" s="7" t="s">
        <v>111</v>
      </c>
      <c r="D28" s="3" t="s">
        <v>7</v>
      </c>
      <c r="E28" s="5">
        <v>1</v>
      </c>
      <c r="F28" s="6">
        <v>10989</v>
      </c>
      <c r="G28" s="6">
        <v>10989</v>
      </c>
    </row>
    <row r="29" spans="1:7" ht="30">
      <c r="A29" s="13"/>
      <c r="B29" s="52"/>
      <c r="C29" s="7" t="s">
        <v>112</v>
      </c>
      <c r="D29" s="3" t="s">
        <v>7</v>
      </c>
      <c r="E29" s="5">
        <v>1</v>
      </c>
      <c r="F29" s="6">
        <v>3299</v>
      </c>
      <c r="G29" s="6">
        <v>3299</v>
      </c>
    </row>
    <row r="30" spans="1:7" ht="15.75" thickBot="1">
      <c r="A30" s="9"/>
      <c r="B30" s="10"/>
      <c r="C30" s="10" t="s">
        <v>8</v>
      </c>
      <c r="D30" s="10"/>
      <c r="E30" s="11"/>
      <c r="F30" s="12"/>
      <c r="G30" s="12">
        <f>SUM(G28:G29)</f>
        <v>14288</v>
      </c>
    </row>
    <row r="31" spans="1:7" ht="30.75" thickBot="1">
      <c r="A31" s="13">
        <v>7</v>
      </c>
      <c r="B31" s="50" t="s">
        <v>113</v>
      </c>
      <c r="C31" s="35" t="s">
        <v>114</v>
      </c>
      <c r="D31" s="36" t="s">
        <v>115</v>
      </c>
      <c r="E31" s="36">
        <v>1</v>
      </c>
      <c r="F31" s="39">
        <v>8520</v>
      </c>
      <c r="G31" s="39">
        <v>8520</v>
      </c>
    </row>
    <row r="32" spans="1:7" ht="15.75" thickBot="1">
      <c r="A32" s="13"/>
      <c r="B32" s="52"/>
      <c r="C32" s="37" t="s">
        <v>116</v>
      </c>
      <c r="D32" s="38" t="s">
        <v>115</v>
      </c>
      <c r="E32" s="38">
        <v>1</v>
      </c>
      <c r="F32" s="40">
        <v>2980</v>
      </c>
      <c r="G32" s="40">
        <v>2980</v>
      </c>
    </row>
    <row r="33" spans="1:7">
      <c r="A33" s="9"/>
      <c r="B33" s="10"/>
      <c r="C33" s="10" t="s">
        <v>8</v>
      </c>
      <c r="D33" s="10"/>
      <c r="E33" s="11"/>
      <c r="F33" s="12"/>
      <c r="G33" s="12">
        <f>SUM(G31:G32)</f>
        <v>11500</v>
      </c>
    </row>
    <row r="34" spans="1:7" hidden="1">
      <c r="A34" s="13"/>
      <c r="B34" s="14"/>
      <c r="C34" s="3"/>
      <c r="D34" s="3"/>
      <c r="E34" s="5"/>
      <c r="F34" s="6"/>
      <c r="G34" s="6"/>
    </row>
    <row r="35" spans="1:7" hidden="1">
      <c r="A35" s="9"/>
      <c r="B35" s="10"/>
      <c r="C35" s="10" t="s">
        <v>8</v>
      </c>
      <c r="D35" s="10"/>
      <c r="E35" s="11"/>
      <c r="F35" s="12"/>
      <c r="G35" s="12">
        <f>SUM(G34)</f>
        <v>0</v>
      </c>
    </row>
    <row r="36" spans="1:7" hidden="1">
      <c r="A36" s="13"/>
      <c r="B36" s="14"/>
      <c r="C36" s="3"/>
      <c r="D36" s="3"/>
      <c r="E36" s="5"/>
      <c r="F36" s="6"/>
      <c r="G36" s="6"/>
    </row>
    <row r="37" spans="1:7" hidden="1">
      <c r="A37" s="4"/>
      <c r="B37" s="3"/>
      <c r="C37" s="17"/>
      <c r="D37" s="3"/>
      <c r="E37" s="5"/>
      <c r="F37" s="6"/>
      <c r="G37" s="6"/>
    </row>
    <row r="38" spans="1:7" hidden="1">
      <c r="A38" s="4"/>
      <c r="B38" s="3"/>
      <c r="C38" s="3"/>
      <c r="D38" s="3"/>
      <c r="E38" s="5"/>
      <c r="F38" s="6"/>
      <c r="G38" s="6"/>
    </row>
    <row r="39" spans="1:7" ht="50.25" hidden="1" customHeight="1">
      <c r="A39" s="4"/>
      <c r="B39" s="3"/>
      <c r="C39" s="3"/>
      <c r="D39" s="3"/>
      <c r="E39" s="5"/>
      <c r="F39" s="6"/>
      <c r="G39" s="6"/>
    </row>
    <row r="40" spans="1:7" hidden="1">
      <c r="A40" s="4"/>
      <c r="B40" s="3"/>
      <c r="C40" s="3"/>
      <c r="D40" s="3"/>
      <c r="E40" s="5"/>
      <c r="F40" s="6"/>
      <c r="G40" s="6"/>
    </row>
    <row r="41" spans="1:7" hidden="1">
      <c r="A41" s="4"/>
      <c r="B41" s="3"/>
      <c r="C41" s="3"/>
      <c r="D41" s="3"/>
      <c r="E41" s="16"/>
      <c r="F41" s="15"/>
      <c r="G41" s="6"/>
    </row>
    <row r="42" spans="1:7" ht="15.75" hidden="1">
      <c r="A42" s="4"/>
      <c r="B42" s="3"/>
      <c r="C42" s="26"/>
      <c r="D42" s="3"/>
      <c r="E42" s="16"/>
      <c r="F42" s="15"/>
      <c r="G42" s="6"/>
    </row>
    <row r="43" spans="1:7" hidden="1">
      <c r="A43" s="4"/>
      <c r="B43" s="3"/>
      <c r="C43" s="3"/>
      <c r="D43" s="3"/>
      <c r="E43" s="16"/>
      <c r="F43" s="6"/>
      <c r="G43" s="6"/>
    </row>
    <row r="44" spans="1:7" hidden="1">
      <c r="A44" s="4"/>
      <c r="B44" s="3"/>
      <c r="C44" s="3"/>
      <c r="D44" s="3"/>
      <c r="E44" s="5"/>
      <c r="F44" s="6"/>
      <c r="G44" s="6"/>
    </row>
    <row r="45" spans="1:7" ht="45.75" hidden="1" customHeight="1">
      <c r="A45" s="4"/>
      <c r="B45" s="3"/>
      <c r="C45" s="3"/>
      <c r="D45" s="3"/>
      <c r="E45" s="5"/>
      <c r="F45" s="6"/>
      <c r="G45" s="6"/>
    </row>
    <row r="46" spans="1:7" hidden="1">
      <c r="A46" s="4"/>
      <c r="B46" s="3"/>
      <c r="C46" s="3"/>
      <c r="D46" s="3"/>
      <c r="E46" s="5"/>
      <c r="F46" s="6"/>
      <c r="G46" s="6"/>
    </row>
    <row r="47" spans="1:7" hidden="1">
      <c r="A47" s="9"/>
      <c r="B47" s="10"/>
      <c r="C47" s="10" t="s">
        <v>8</v>
      </c>
      <c r="D47" s="10"/>
      <c r="E47" s="11"/>
      <c r="F47" s="12"/>
      <c r="G47" s="12">
        <f>SUM(G35:G46)</f>
        <v>0</v>
      </c>
    </row>
    <row r="48" spans="1:7" hidden="1">
      <c r="A48" s="13">
        <v>8</v>
      </c>
      <c r="B48" s="14"/>
      <c r="C48" s="3"/>
      <c r="D48" s="3"/>
      <c r="E48" s="5"/>
      <c r="F48" s="6"/>
      <c r="G48" s="15"/>
    </row>
    <row r="49" spans="1:7" hidden="1">
      <c r="A49" s="13"/>
      <c r="B49" s="14"/>
      <c r="C49" s="3"/>
      <c r="D49" s="3"/>
      <c r="E49" s="5"/>
      <c r="F49" s="6"/>
      <c r="G49" s="15"/>
    </row>
    <row r="50" spans="1:7" hidden="1">
      <c r="A50" s="13"/>
      <c r="B50" s="14"/>
      <c r="C50" s="3"/>
      <c r="D50" s="3"/>
      <c r="E50" s="16"/>
      <c r="F50" s="15"/>
      <c r="G50" s="15"/>
    </row>
    <row r="51" spans="1:7" ht="45.75" hidden="1" customHeight="1">
      <c r="A51" s="13"/>
      <c r="B51" s="14"/>
      <c r="C51" s="3"/>
      <c r="D51" s="3"/>
      <c r="E51" s="16"/>
      <c r="F51" s="15"/>
      <c r="G51" s="15"/>
    </row>
    <row r="52" spans="1:7" hidden="1">
      <c r="A52" s="13"/>
      <c r="B52" s="14"/>
      <c r="C52" s="3"/>
      <c r="D52" s="3"/>
      <c r="E52" s="16"/>
      <c r="F52" s="15"/>
      <c r="G52" s="15"/>
    </row>
    <row r="53" spans="1:7" hidden="1">
      <c r="A53" s="13"/>
      <c r="B53" s="14"/>
      <c r="C53" s="3"/>
      <c r="D53" s="3"/>
      <c r="E53" s="16"/>
      <c r="F53" s="15"/>
      <c r="G53" s="15"/>
    </row>
    <row r="54" spans="1:7" hidden="1">
      <c r="A54" s="13"/>
      <c r="B54" s="14"/>
      <c r="C54" s="3"/>
      <c r="D54" s="3"/>
      <c r="E54" s="16"/>
      <c r="F54" s="15"/>
      <c r="G54" s="15"/>
    </row>
    <row r="55" spans="1:7" hidden="1">
      <c r="A55" s="13"/>
      <c r="B55" s="14"/>
      <c r="C55" s="3"/>
      <c r="D55" s="3"/>
      <c r="E55" s="16"/>
      <c r="F55" s="15"/>
      <c r="G55" s="15"/>
    </row>
    <row r="56" spans="1:7" hidden="1">
      <c r="A56" s="13"/>
      <c r="B56" s="14"/>
      <c r="C56" s="3"/>
      <c r="D56" s="3"/>
      <c r="E56" s="16"/>
      <c r="F56" s="15"/>
      <c r="G56" s="15"/>
    </row>
    <row r="57" spans="1:7" ht="45" hidden="1" customHeight="1">
      <c r="A57" s="13"/>
      <c r="B57" s="14"/>
      <c r="C57" s="3"/>
      <c r="D57" s="3"/>
      <c r="E57" s="16"/>
      <c r="F57" s="15"/>
      <c r="G57" s="15"/>
    </row>
    <row r="58" spans="1:7" hidden="1">
      <c r="A58" s="13"/>
      <c r="B58" s="14"/>
      <c r="C58" s="3"/>
      <c r="D58" s="3"/>
      <c r="E58" s="16"/>
      <c r="F58" s="15"/>
      <c r="G58" s="15"/>
    </row>
    <row r="59" spans="1:7" hidden="1">
      <c r="A59" s="13"/>
      <c r="B59" s="14"/>
      <c r="C59" s="3"/>
      <c r="D59" s="3"/>
      <c r="E59" s="16"/>
      <c r="F59" s="15"/>
      <c r="G59" s="15"/>
    </row>
    <row r="60" spans="1:7" hidden="1">
      <c r="A60" s="13"/>
      <c r="B60" s="14"/>
      <c r="C60" s="3"/>
      <c r="D60" s="3"/>
      <c r="E60" s="16"/>
      <c r="F60" s="15"/>
      <c r="G60" s="15"/>
    </row>
    <row r="61" spans="1:7" hidden="1">
      <c r="A61" s="13"/>
      <c r="B61" s="14"/>
      <c r="C61" s="3"/>
      <c r="D61" s="3"/>
      <c r="E61" s="16"/>
      <c r="F61" s="15"/>
      <c r="G61" s="15"/>
    </row>
    <row r="62" spans="1:7" ht="49.5" hidden="1" customHeight="1">
      <c r="A62" s="13"/>
      <c r="B62" s="14"/>
      <c r="C62" s="3"/>
      <c r="D62" s="3"/>
      <c r="E62" s="5"/>
      <c r="F62" s="6"/>
      <c r="G62" s="6"/>
    </row>
    <row r="63" spans="1:7" hidden="1">
      <c r="A63" s="9"/>
      <c r="B63" s="10"/>
      <c r="C63" s="10" t="s">
        <v>8</v>
      </c>
      <c r="D63" s="10"/>
      <c r="E63" s="11"/>
      <c r="F63" s="12"/>
      <c r="G63" s="12">
        <f>SUM(G48:G62)</f>
        <v>0</v>
      </c>
    </row>
    <row r="64" spans="1:7" hidden="1">
      <c r="A64" s="4">
        <v>9</v>
      </c>
      <c r="B64" s="3"/>
      <c r="C64" s="3"/>
      <c r="D64" s="3"/>
      <c r="E64" s="5"/>
      <c r="F64" s="6"/>
      <c r="G64" s="6"/>
    </row>
    <row r="65" spans="1:7" hidden="1">
      <c r="A65" s="4"/>
      <c r="B65" s="3"/>
      <c r="C65" s="3"/>
      <c r="D65" s="3"/>
      <c r="E65" s="5"/>
      <c r="F65" s="6"/>
      <c r="G65" s="6"/>
    </row>
    <row r="66" spans="1:7" hidden="1">
      <c r="A66" s="4"/>
      <c r="B66" s="3"/>
      <c r="C66" s="3"/>
      <c r="D66" s="3"/>
      <c r="E66" s="5"/>
      <c r="F66" s="6"/>
      <c r="G66" s="6"/>
    </row>
    <row r="67" spans="1:7" hidden="1">
      <c r="A67" s="4"/>
      <c r="B67" s="3"/>
      <c r="C67" s="3"/>
      <c r="D67" s="3"/>
      <c r="E67" s="5"/>
      <c r="F67" s="6"/>
      <c r="G67" s="6"/>
    </row>
    <row r="68" spans="1:7" hidden="1">
      <c r="A68" s="4"/>
      <c r="B68" s="3"/>
      <c r="C68" s="3"/>
      <c r="D68" s="3"/>
      <c r="E68" s="5"/>
      <c r="F68" s="6"/>
      <c r="G68" s="6"/>
    </row>
    <row r="69" spans="1:7" ht="45" hidden="1" customHeight="1">
      <c r="A69" s="4"/>
      <c r="B69" s="3"/>
      <c r="C69" s="3"/>
      <c r="D69" s="3"/>
      <c r="E69" s="5"/>
      <c r="F69" s="6"/>
      <c r="G69" s="6"/>
    </row>
    <row r="70" spans="1:7" hidden="1">
      <c r="A70" s="4"/>
      <c r="B70" s="3"/>
      <c r="C70" s="3"/>
      <c r="D70" s="3"/>
      <c r="E70" s="5"/>
      <c r="F70" s="6"/>
      <c r="G70" s="6"/>
    </row>
    <row r="71" spans="1:7" hidden="1">
      <c r="A71" s="4"/>
      <c r="B71" s="3"/>
      <c r="C71" s="3"/>
      <c r="D71" s="3"/>
      <c r="E71" s="5"/>
      <c r="F71" s="6"/>
      <c r="G71" s="6"/>
    </row>
    <row r="72" spans="1:7" hidden="1">
      <c r="A72" s="4"/>
      <c r="B72" s="3"/>
      <c r="C72" s="3"/>
      <c r="D72" s="3"/>
      <c r="E72" s="5"/>
      <c r="F72" s="6"/>
      <c r="G72" s="6"/>
    </row>
    <row r="73" spans="1:7" hidden="1">
      <c r="A73" s="4"/>
      <c r="B73" s="3"/>
      <c r="C73" s="3"/>
      <c r="D73" s="3"/>
      <c r="E73" s="5"/>
      <c r="F73" s="6"/>
      <c r="G73" s="6"/>
    </row>
    <row r="74" spans="1:7" hidden="1">
      <c r="A74" s="4"/>
      <c r="B74" s="3"/>
      <c r="C74" s="3"/>
      <c r="D74" s="3"/>
      <c r="E74" s="5"/>
      <c r="F74" s="6"/>
      <c r="G74" s="6"/>
    </row>
    <row r="75" spans="1:7" hidden="1">
      <c r="A75" s="4"/>
      <c r="B75" s="3"/>
      <c r="C75" s="3"/>
      <c r="D75" s="3"/>
      <c r="E75" s="5"/>
      <c r="F75" s="6"/>
      <c r="G75" s="6"/>
    </row>
    <row r="76" spans="1:7" hidden="1">
      <c r="A76" s="4"/>
      <c r="B76" s="3"/>
      <c r="C76" s="3"/>
      <c r="D76" s="3"/>
      <c r="E76" s="5"/>
      <c r="F76" s="6"/>
      <c r="G76" s="6"/>
    </row>
    <row r="77" spans="1:7" hidden="1">
      <c r="A77" s="4"/>
      <c r="B77" s="3"/>
      <c r="C77" s="3"/>
      <c r="D77" s="3"/>
      <c r="E77" s="5"/>
      <c r="F77" s="6"/>
      <c r="G77" s="6"/>
    </row>
    <row r="78" spans="1:7" hidden="1">
      <c r="A78" s="4"/>
      <c r="B78" s="3"/>
      <c r="C78" s="3"/>
      <c r="D78" s="3"/>
      <c r="E78" s="5"/>
      <c r="F78" s="6"/>
      <c r="G78" s="6"/>
    </row>
    <row r="79" spans="1:7" hidden="1">
      <c r="A79" s="4"/>
      <c r="B79" s="3"/>
      <c r="C79" s="3"/>
      <c r="D79" s="3"/>
      <c r="E79" s="5"/>
      <c r="F79" s="6"/>
      <c r="G79" s="6"/>
    </row>
    <row r="80" spans="1:7" hidden="1">
      <c r="A80" s="9"/>
      <c r="B80" s="10"/>
      <c r="C80" s="10" t="s">
        <v>8</v>
      </c>
      <c r="D80" s="10"/>
      <c r="E80" s="11"/>
      <c r="F80" s="12"/>
      <c r="G80" s="12">
        <f>SUM(G64:G79)</f>
        <v>0</v>
      </c>
    </row>
    <row r="81" spans="1:7" ht="46.5" hidden="1" customHeight="1">
      <c r="A81" s="13"/>
      <c r="B81" s="14"/>
      <c r="C81" s="3"/>
      <c r="D81" s="3"/>
      <c r="E81" s="5"/>
      <c r="F81" s="6"/>
      <c r="G81" s="6"/>
    </row>
    <row r="82" spans="1:7" hidden="1">
      <c r="A82" s="9"/>
      <c r="B82" s="10"/>
      <c r="C82" s="10" t="s">
        <v>8</v>
      </c>
      <c r="D82" s="10"/>
      <c r="E82" s="11"/>
      <c r="F82" s="12"/>
      <c r="G82" s="12">
        <f>SUM(G81)</f>
        <v>0</v>
      </c>
    </row>
    <row r="83" spans="1:7" s="18" customFormat="1" hidden="1">
      <c r="A83" s="13"/>
      <c r="B83" s="14"/>
      <c r="C83" s="3"/>
      <c r="D83" s="3"/>
      <c r="E83" s="5"/>
      <c r="F83" s="6"/>
      <c r="G83" s="6"/>
    </row>
    <row r="84" spans="1:7" hidden="1">
      <c r="A84" s="9"/>
      <c r="B84" s="10"/>
      <c r="C84" s="10" t="s">
        <v>8</v>
      </c>
      <c r="D84" s="10"/>
      <c r="E84" s="11"/>
      <c r="F84" s="12"/>
      <c r="G84" s="12">
        <f>SUM(G83)</f>
        <v>0</v>
      </c>
    </row>
    <row r="85" spans="1:7" hidden="1">
      <c r="A85" s="4">
        <v>10</v>
      </c>
      <c r="B85" s="3"/>
      <c r="C85" s="3"/>
      <c r="D85" s="3"/>
      <c r="E85" s="5"/>
      <c r="F85" s="6"/>
      <c r="G85" s="15"/>
    </row>
    <row r="86" spans="1:7" ht="47.25" hidden="1" customHeight="1">
      <c r="A86" s="4"/>
      <c r="B86" s="3"/>
      <c r="C86" s="3"/>
      <c r="D86" s="3"/>
      <c r="E86" s="5"/>
      <c r="F86" s="6"/>
      <c r="G86" s="15"/>
    </row>
    <row r="87" spans="1:7" hidden="1">
      <c r="A87" s="4"/>
      <c r="B87" s="3"/>
      <c r="C87" s="3"/>
      <c r="D87" s="3"/>
      <c r="E87" s="16"/>
      <c r="F87" s="15"/>
      <c r="G87" s="15"/>
    </row>
    <row r="88" spans="1:7" hidden="1">
      <c r="A88" s="4"/>
      <c r="B88" s="3"/>
      <c r="C88" s="3"/>
      <c r="D88" s="3"/>
      <c r="E88" s="16"/>
      <c r="F88" s="15"/>
      <c r="G88" s="15"/>
    </row>
    <row r="89" spans="1:7" hidden="1">
      <c r="A89" s="4"/>
      <c r="B89" s="3"/>
      <c r="C89" s="3"/>
      <c r="D89" s="3"/>
      <c r="E89" s="16"/>
      <c r="F89" s="15"/>
      <c r="G89" s="15"/>
    </row>
    <row r="90" spans="1:7" hidden="1">
      <c r="A90" s="4"/>
      <c r="B90" s="3"/>
      <c r="C90" s="3"/>
      <c r="D90" s="3"/>
      <c r="E90" s="16"/>
      <c r="F90" s="15"/>
      <c r="G90" s="15"/>
    </row>
    <row r="91" spans="1:7" hidden="1">
      <c r="A91" s="4"/>
      <c r="B91" s="3"/>
      <c r="C91" s="3"/>
      <c r="D91" s="3"/>
      <c r="E91" s="16"/>
      <c r="F91" s="15"/>
      <c r="G91" s="15"/>
    </row>
    <row r="92" spans="1:7" hidden="1">
      <c r="A92" s="4"/>
      <c r="B92" s="3"/>
      <c r="C92" s="3"/>
      <c r="D92" s="3"/>
      <c r="E92" s="16"/>
      <c r="F92" s="15"/>
      <c r="G92" s="15"/>
    </row>
    <row r="93" spans="1:7" hidden="1">
      <c r="A93" s="4"/>
      <c r="B93" s="3"/>
      <c r="C93" s="3"/>
      <c r="D93" s="3"/>
      <c r="E93" s="16"/>
      <c r="F93" s="15"/>
      <c r="G93" s="15"/>
    </row>
    <row r="94" spans="1:7" hidden="1">
      <c r="A94" s="4"/>
      <c r="B94" s="3"/>
      <c r="C94" s="3"/>
      <c r="D94" s="3"/>
      <c r="E94" s="16"/>
      <c r="F94" s="15"/>
      <c r="G94" s="15"/>
    </row>
    <row r="95" spans="1:7" hidden="1">
      <c r="A95" s="4"/>
      <c r="B95" s="3"/>
      <c r="C95" s="3"/>
      <c r="D95" s="3"/>
      <c r="E95" s="16"/>
      <c r="F95" s="15"/>
      <c r="G95" s="15"/>
    </row>
    <row r="96" spans="1:7" hidden="1">
      <c r="A96" s="4"/>
      <c r="B96" s="3"/>
      <c r="C96" s="3"/>
      <c r="D96" s="3"/>
      <c r="E96" s="16"/>
      <c r="F96" s="15"/>
      <c r="G96" s="15"/>
    </row>
    <row r="97" spans="1:7" hidden="1">
      <c r="A97" s="4"/>
      <c r="B97" s="3"/>
      <c r="C97" s="3"/>
      <c r="D97" s="3"/>
      <c r="E97" s="16"/>
      <c r="F97" s="15"/>
      <c r="G97" s="15"/>
    </row>
    <row r="98" spans="1:7" hidden="1">
      <c r="A98" s="4"/>
      <c r="B98" s="3"/>
      <c r="C98" s="3"/>
      <c r="D98" s="3"/>
      <c r="E98" s="5"/>
      <c r="F98" s="6"/>
      <c r="G98" s="6"/>
    </row>
    <row r="99" spans="1:7" hidden="1">
      <c r="A99" s="9"/>
      <c r="B99" s="10"/>
      <c r="C99" s="10" t="s">
        <v>8</v>
      </c>
      <c r="D99" s="10"/>
      <c r="E99" s="11"/>
      <c r="F99" s="12"/>
      <c r="G99" s="12">
        <f>SUM(G85:G98)</f>
        <v>0</v>
      </c>
    </row>
    <row r="100" spans="1:7" hidden="1">
      <c r="A100" s="13"/>
      <c r="B100" s="14"/>
      <c r="C100" s="3"/>
      <c r="D100" s="3"/>
      <c r="E100" s="5"/>
      <c r="F100" s="6"/>
      <c r="G100" s="6"/>
    </row>
    <row r="101" spans="1:7" hidden="1">
      <c r="A101" s="9"/>
      <c r="B101" s="10"/>
      <c r="C101" s="10" t="s">
        <v>8</v>
      </c>
      <c r="D101" s="10"/>
      <c r="E101" s="11"/>
      <c r="F101" s="12"/>
      <c r="G101" s="12">
        <f>SUM(G100)</f>
        <v>0</v>
      </c>
    </row>
    <row r="102" spans="1:7" hidden="1">
      <c r="A102" s="13"/>
      <c r="B102" s="14"/>
      <c r="C102" s="3"/>
      <c r="D102" s="3"/>
      <c r="E102" s="5"/>
      <c r="F102" s="6"/>
      <c r="G102" s="6"/>
    </row>
    <row r="103" spans="1:7" hidden="1">
      <c r="A103" s="9"/>
      <c r="B103" s="10"/>
      <c r="C103" s="10" t="s">
        <v>8</v>
      </c>
      <c r="D103" s="10"/>
      <c r="E103" s="11"/>
      <c r="F103" s="12"/>
      <c r="G103" s="12">
        <f>SUM(G102)</f>
        <v>0</v>
      </c>
    </row>
    <row r="104" spans="1:7" hidden="1">
      <c r="A104" s="4">
        <v>11</v>
      </c>
      <c r="B104" s="3"/>
      <c r="C104" s="3"/>
      <c r="D104" s="3"/>
      <c r="E104" s="5"/>
      <c r="F104" s="6"/>
      <c r="G104" s="15"/>
    </row>
    <row r="105" spans="1:7" hidden="1">
      <c r="A105" s="4"/>
      <c r="B105" s="3"/>
      <c r="C105" s="3"/>
      <c r="D105" s="3"/>
      <c r="E105" s="5"/>
      <c r="F105" s="6"/>
      <c r="G105" s="15"/>
    </row>
    <row r="106" spans="1:7" hidden="1">
      <c r="A106" s="4"/>
      <c r="B106" s="3"/>
      <c r="C106" s="3"/>
      <c r="D106" s="3"/>
      <c r="E106" s="5"/>
      <c r="F106" s="6"/>
      <c r="G106" s="15"/>
    </row>
    <row r="107" spans="1:7" hidden="1">
      <c r="A107" s="4"/>
      <c r="B107" s="3"/>
      <c r="C107" s="3"/>
      <c r="D107" s="3"/>
      <c r="E107" s="5"/>
      <c r="F107" s="6"/>
      <c r="G107" s="15"/>
    </row>
    <row r="108" spans="1:7" hidden="1">
      <c r="A108" s="4"/>
      <c r="B108" s="3"/>
      <c r="C108" s="3"/>
      <c r="D108" s="3"/>
      <c r="E108" s="16"/>
      <c r="F108" s="15"/>
      <c r="G108" s="15"/>
    </row>
    <row r="109" spans="1:7" hidden="1">
      <c r="A109" s="4"/>
      <c r="B109" s="3"/>
      <c r="C109" s="3"/>
      <c r="D109" s="3"/>
      <c r="E109" s="16"/>
      <c r="F109" s="15"/>
      <c r="G109" s="15"/>
    </row>
    <row r="110" spans="1:7" hidden="1">
      <c r="A110" s="4"/>
      <c r="B110" s="3"/>
      <c r="C110" s="3"/>
      <c r="D110" s="3"/>
      <c r="E110" s="16"/>
      <c r="F110" s="15"/>
      <c r="G110" s="15"/>
    </row>
    <row r="111" spans="1:7" hidden="1">
      <c r="A111" s="4"/>
      <c r="B111" s="3"/>
      <c r="C111" s="3"/>
      <c r="D111" s="3"/>
      <c r="E111" s="16"/>
      <c r="F111" s="15"/>
      <c r="G111" s="15"/>
    </row>
    <row r="112" spans="1:7" hidden="1">
      <c r="A112" s="4"/>
      <c r="B112" s="3"/>
      <c r="C112" s="3"/>
      <c r="D112" s="3"/>
      <c r="E112" s="16"/>
      <c r="F112" s="15"/>
      <c r="G112" s="15"/>
    </row>
    <row r="113" spans="1:8" hidden="1">
      <c r="A113" s="4"/>
      <c r="B113" s="3"/>
      <c r="C113" s="3"/>
      <c r="D113" s="3"/>
      <c r="E113" s="16"/>
      <c r="F113" s="15"/>
      <c r="G113" s="15"/>
    </row>
    <row r="114" spans="1:8" hidden="1">
      <c r="A114" s="4"/>
      <c r="B114" s="3"/>
      <c r="C114" s="3"/>
      <c r="D114" s="3"/>
      <c r="E114" s="16"/>
      <c r="F114" s="15"/>
      <c r="G114" s="15"/>
    </row>
    <row r="115" spans="1:8" hidden="1">
      <c r="A115" s="4"/>
      <c r="B115" s="3"/>
      <c r="C115" s="3"/>
      <c r="D115" s="3"/>
      <c r="E115" s="16"/>
      <c r="F115" s="15"/>
      <c r="G115" s="15"/>
    </row>
    <row r="116" spans="1:8" hidden="1">
      <c r="A116" s="4"/>
      <c r="B116" s="3"/>
      <c r="C116" s="3"/>
      <c r="D116" s="3"/>
      <c r="E116" s="16"/>
      <c r="F116" s="15"/>
      <c r="G116" s="15"/>
    </row>
    <row r="117" spans="1:8" hidden="1">
      <c r="A117" s="4"/>
      <c r="B117" s="3"/>
      <c r="C117" s="3"/>
      <c r="D117" s="3"/>
      <c r="E117" s="16"/>
      <c r="F117" s="15"/>
      <c r="G117" s="15"/>
    </row>
    <row r="118" spans="1:8" hidden="1">
      <c r="A118" s="4"/>
      <c r="B118" s="3"/>
      <c r="C118" s="3"/>
      <c r="D118" s="3"/>
      <c r="E118" s="16"/>
      <c r="F118" s="15"/>
      <c r="G118" s="15"/>
    </row>
    <row r="119" spans="1:8" hidden="1">
      <c r="A119" s="4"/>
      <c r="B119" s="3"/>
      <c r="C119" s="3"/>
      <c r="D119" s="3"/>
      <c r="E119" s="5"/>
      <c r="F119" s="6"/>
      <c r="G119" s="6"/>
    </row>
    <row r="120" spans="1:8" hidden="1">
      <c r="A120" s="9"/>
      <c r="B120" s="10"/>
      <c r="C120" s="10" t="s">
        <v>8</v>
      </c>
      <c r="D120" s="10"/>
      <c r="E120" s="11"/>
      <c r="F120" s="12"/>
      <c r="G120" s="12">
        <f>SUM(G104:G119)</f>
        <v>0</v>
      </c>
    </row>
    <row r="121" spans="1:8" hidden="1">
      <c r="A121" s="13"/>
      <c r="B121" s="14"/>
      <c r="C121" s="3"/>
      <c r="D121" s="3"/>
      <c r="E121" s="5"/>
      <c r="F121" s="6"/>
      <c r="G121" s="6"/>
    </row>
    <row r="122" spans="1:8" hidden="1">
      <c r="A122" s="9"/>
      <c r="B122" s="10"/>
      <c r="C122" s="10" t="s">
        <v>8</v>
      </c>
      <c r="D122" s="10"/>
      <c r="E122" s="11"/>
      <c r="F122" s="12"/>
      <c r="G122" s="12">
        <f>SUM(G121)</f>
        <v>0</v>
      </c>
      <c r="H122" s="8"/>
    </row>
    <row r="123" spans="1:8">
      <c r="A123" s="56" t="s">
        <v>123</v>
      </c>
      <c r="B123" s="57"/>
      <c r="C123" s="19"/>
      <c r="D123" s="19"/>
      <c r="E123" s="21"/>
      <c r="F123" s="22"/>
      <c r="G123" s="22">
        <f>G27+G30+G33</f>
        <v>389854.81</v>
      </c>
      <c r="H123" s="8"/>
    </row>
  </sheetData>
  <mergeCells count="5">
    <mergeCell ref="A123:B123"/>
    <mergeCell ref="A1:G1"/>
    <mergeCell ref="B3:B6"/>
    <mergeCell ref="B28:B29"/>
    <mergeCell ref="B31:B32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K22" sqref="K22"/>
    </sheetView>
  </sheetViews>
  <sheetFormatPr defaultRowHeight="15"/>
  <cols>
    <col min="1" max="1" width="3.85546875" style="23" customWidth="1"/>
    <col min="2" max="2" width="29.42578125" style="2" customWidth="1"/>
    <col min="3" max="3" width="33.7109375" style="2" customWidth="1"/>
    <col min="4" max="4" width="10.7109375" style="2" customWidth="1"/>
    <col min="5" max="5" width="10.7109375" style="25" customWidth="1"/>
    <col min="6" max="6" width="14.7109375" style="8" customWidth="1"/>
    <col min="7" max="7" width="13.85546875" style="8" customWidth="1"/>
    <col min="8" max="8" width="20.7109375" style="2" customWidth="1"/>
    <col min="9" max="16384" width="9.140625" style="2"/>
  </cols>
  <sheetData>
    <row r="1" spans="1:7" ht="18.75">
      <c r="A1" s="44" t="s">
        <v>121</v>
      </c>
      <c r="B1" s="44"/>
      <c r="C1" s="44"/>
      <c r="D1" s="44"/>
      <c r="E1" s="44"/>
      <c r="F1" s="44"/>
      <c r="G1" s="44"/>
    </row>
    <row r="2" spans="1:7" ht="30">
      <c r="A2" s="27" t="s">
        <v>0</v>
      </c>
      <c r="B2" s="29" t="s">
        <v>1</v>
      </c>
      <c r="C2" s="29" t="s">
        <v>2</v>
      </c>
      <c r="D2" s="29" t="s">
        <v>3</v>
      </c>
      <c r="E2" s="30" t="s">
        <v>4</v>
      </c>
      <c r="F2" s="31" t="s">
        <v>5</v>
      </c>
      <c r="G2" s="31" t="s">
        <v>6</v>
      </c>
    </row>
    <row r="3" spans="1:7">
      <c r="A3" s="23">
        <v>7</v>
      </c>
      <c r="B3" s="2" t="s">
        <v>110</v>
      </c>
      <c r="C3" s="2" t="s">
        <v>122</v>
      </c>
      <c r="D3" s="2" t="s">
        <v>7</v>
      </c>
      <c r="E3" s="25">
        <v>1</v>
      </c>
      <c r="F3" s="8">
        <v>8699</v>
      </c>
      <c r="G3" s="8">
        <v>8699</v>
      </c>
    </row>
    <row r="4" spans="1:7" ht="15" hidden="1" customHeight="1">
      <c r="A4" s="13"/>
      <c r="B4" s="14"/>
      <c r="C4" s="3"/>
      <c r="D4" s="3"/>
      <c r="E4" s="16"/>
      <c r="F4" s="15"/>
      <c r="G4" s="6"/>
    </row>
    <row r="5" spans="1:7" ht="15" hidden="1" customHeight="1">
      <c r="A5" s="13"/>
      <c r="B5" s="14"/>
      <c r="C5" s="3"/>
      <c r="D5" s="3"/>
      <c r="E5" s="16"/>
      <c r="F5" s="15"/>
      <c r="G5" s="6"/>
    </row>
    <row r="6" spans="1:7" ht="15" hidden="1" customHeight="1">
      <c r="A6" s="13"/>
      <c r="B6" s="14"/>
      <c r="C6" s="3"/>
      <c r="D6" s="3"/>
      <c r="E6" s="16"/>
      <c r="F6" s="15"/>
      <c r="G6" s="6"/>
    </row>
    <row r="7" spans="1:7" ht="15" hidden="1" customHeight="1">
      <c r="A7" s="13"/>
      <c r="B7" s="14"/>
      <c r="C7" s="3"/>
      <c r="D7" s="3"/>
      <c r="E7" s="16"/>
      <c r="F7" s="15"/>
      <c r="G7" s="6"/>
    </row>
    <row r="8" spans="1:7" ht="15" hidden="1" customHeight="1">
      <c r="A8" s="13"/>
      <c r="B8" s="14"/>
      <c r="C8" s="3"/>
      <c r="D8" s="3"/>
      <c r="E8" s="16"/>
      <c r="F8" s="15"/>
      <c r="G8" s="6"/>
    </row>
    <row r="9" spans="1:7" ht="15" hidden="1" customHeight="1">
      <c r="A9" s="13"/>
      <c r="B9" s="14"/>
      <c r="C9" s="3"/>
      <c r="D9" s="3"/>
      <c r="E9" s="16"/>
      <c r="F9" s="15"/>
      <c r="G9" s="6"/>
    </row>
    <row r="10" spans="1:7" ht="15" hidden="1" customHeight="1">
      <c r="A10" s="13"/>
      <c r="B10" s="14"/>
      <c r="C10" s="3"/>
      <c r="D10" s="3"/>
      <c r="E10" s="16"/>
      <c r="F10" s="15"/>
      <c r="G10" s="6"/>
    </row>
    <row r="11" spans="1:7" ht="15" hidden="1" customHeight="1">
      <c r="A11" s="13"/>
      <c r="B11" s="14"/>
      <c r="C11" s="3"/>
      <c r="D11" s="3"/>
      <c r="E11" s="16"/>
      <c r="F11" s="15"/>
      <c r="G11" s="6"/>
    </row>
    <row r="12" spans="1:7" ht="15" hidden="1" customHeight="1">
      <c r="A12" s="13"/>
      <c r="B12" s="14"/>
      <c r="C12" s="3"/>
      <c r="D12" s="3"/>
      <c r="E12" s="16"/>
      <c r="F12" s="15"/>
      <c r="G12" s="6"/>
    </row>
    <row r="13" spans="1:7" ht="15" hidden="1" customHeight="1">
      <c r="A13" s="13"/>
      <c r="B13" s="14"/>
      <c r="C13" s="3"/>
      <c r="D13" s="3"/>
      <c r="E13" s="5"/>
      <c r="F13" s="6"/>
      <c r="G13" s="6"/>
    </row>
    <row r="14" spans="1:7" ht="15" customHeight="1">
      <c r="A14" s="9"/>
      <c r="B14" s="10"/>
      <c r="C14" s="10" t="s">
        <v>8</v>
      </c>
      <c r="D14" s="10"/>
      <c r="E14" s="11"/>
      <c r="F14" s="12"/>
      <c r="G14" s="12">
        <f>SUM(G3:G13)</f>
        <v>8699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5"/>
  <sheetViews>
    <sheetView workbookViewId="0">
      <selection activeCell="J26" sqref="J26"/>
    </sheetView>
  </sheetViews>
  <sheetFormatPr defaultRowHeight="15"/>
  <cols>
    <col min="3" max="3" width="24.5703125" customWidth="1"/>
    <col min="7" max="7" width="12.85546875" customWidth="1"/>
  </cols>
  <sheetData>
    <row r="1" spans="1:7" s="2" customFormat="1" ht="18.75">
      <c r="A1" s="44" t="s">
        <v>171</v>
      </c>
      <c r="B1" s="44"/>
      <c r="C1" s="44"/>
      <c r="D1" s="44"/>
      <c r="E1" s="44"/>
      <c r="F1" s="44"/>
      <c r="G1" s="44"/>
    </row>
    <row r="2" spans="1:7" s="2" customFormat="1">
      <c r="A2" s="27" t="s">
        <v>0</v>
      </c>
      <c r="B2" s="29" t="s">
        <v>1</v>
      </c>
      <c r="C2" s="29" t="s">
        <v>2</v>
      </c>
      <c r="D2" s="29" t="s">
        <v>3</v>
      </c>
      <c r="E2" s="30" t="s">
        <v>4</v>
      </c>
      <c r="F2" s="31" t="s">
        <v>5</v>
      </c>
      <c r="G2" s="31" t="s">
        <v>6</v>
      </c>
    </row>
    <row r="3" spans="1:7" s="18" customFormat="1">
      <c r="A3" s="13"/>
      <c r="B3" s="14" t="s">
        <v>107</v>
      </c>
      <c r="C3" s="14" t="s">
        <v>170</v>
      </c>
      <c r="D3" s="3" t="s">
        <v>7</v>
      </c>
      <c r="E3" s="16">
        <v>15</v>
      </c>
      <c r="F3" s="15">
        <v>9531.94</v>
      </c>
      <c r="G3" s="15">
        <v>142979.1</v>
      </c>
    </row>
    <row r="4" spans="1:7" s="2" customFormat="1" hidden="1">
      <c r="A4" s="13"/>
      <c r="B4" s="14"/>
      <c r="C4" s="14"/>
      <c r="D4" s="14"/>
      <c r="E4" s="16"/>
      <c r="F4" s="15"/>
      <c r="G4" s="15"/>
    </row>
    <row r="5" spans="1:7" s="2" customFormat="1">
      <c r="A5" s="9"/>
      <c r="B5" s="10"/>
      <c r="C5" s="10"/>
      <c r="D5" s="10"/>
      <c r="E5" s="11"/>
      <c r="F5" s="12"/>
      <c r="G5" s="12">
        <f>SUM(G1:G4)</f>
        <v>142979.1</v>
      </c>
    </row>
  </sheetData>
  <mergeCells count="1">
    <mergeCell ref="A1:G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200"/>
  <sheetViews>
    <sheetView zoomScale="87" zoomScaleNormal="87" workbookViewId="0">
      <pane ySplit="2" topLeftCell="A110" activePane="bottomLeft" state="frozen"/>
      <selection pane="bottomLeft" activeCell="M138" sqref="M138"/>
    </sheetView>
  </sheetViews>
  <sheetFormatPr defaultRowHeight="15"/>
  <cols>
    <col min="1" max="1" width="3.85546875" style="23" customWidth="1"/>
    <col min="2" max="2" width="29.42578125" style="2" customWidth="1"/>
    <col min="3" max="3" width="41.28515625" style="2" customWidth="1"/>
    <col min="4" max="4" width="10.7109375" style="2" customWidth="1"/>
    <col min="5" max="5" width="10.7109375" style="25" customWidth="1"/>
    <col min="6" max="6" width="14.7109375" style="8" customWidth="1"/>
    <col min="7" max="7" width="13.85546875" style="8" customWidth="1"/>
    <col min="8" max="8" width="20.7109375" style="2" customWidth="1"/>
    <col min="9" max="16384" width="9.140625" style="2"/>
  </cols>
  <sheetData>
    <row r="1" spans="1:7" ht="18.75">
      <c r="A1" s="44" t="s">
        <v>151</v>
      </c>
      <c r="B1" s="44"/>
      <c r="C1" s="44"/>
      <c r="D1" s="44"/>
      <c r="E1" s="44"/>
      <c r="F1" s="44"/>
      <c r="G1" s="44"/>
    </row>
    <row r="2" spans="1:7" ht="30">
      <c r="A2" s="27" t="s">
        <v>0</v>
      </c>
      <c r="B2" s="29" t="s">
        <v>1</v>
      </c>
      <c r="C2" s="29" t="s">
        <v>2</v>
      </c>
      <c r="D2" s="29" t="s">
        <v>3</v>
      </c>
      <c r="E2" s="30" t="s">
        <v>4</v>
      </c>
      <c r="F2" s="31" t="s">
        <v>5</v>
      </c>
      <c r="G2" s="31" t="s">
        <v>6</v>
      </c>
    </row>
    <row r="3" spans="1:7" ht="38.25" customHeight="1">
      <c r="A3" s="4">
        <v>1</v>
      </c>
      <c r="B3" s="3" t="s">
        <v>125</v>
      </c>
      <c r="C3" s="3" t="s">
        <v>152</v>
      </c>
      <c r="D3" s="3" t="s">
        <v>7</v>
      </c>
      <c r="E3" s="5">
        <v>31</v>
      </c>
      <c r="F3" s="6">
        <v>8970.48</v>
      </c>
      <c r="G3" s="6">
        <v>278084.88</v>
      </c>
    </row>
    <row r="4" spans="1:7">
      <c r="A4" s="4"/>
      <c r="B4" s="3"/>
      <c r="C4" s="3" t="s">
        <v>153</v>
      </c>
      <c r="D4" s="3" t="s">
        <v>7</v>
      </c>
      <c r="E4" s="5">
        <v>2</v>
      </c>
      <c r="F4" s="6">
        <v>12438.45</v>
      </c>
      <c r="G4" s="6">
        <v>24876.9</v>
      </c>
    </row>
    <row r="5" spans="1:7" ht="15" hidden="1" customHeight="1">
      <c r="A5" s="4"/>
      <c r="B5" s="3"/>
      <c r="C5" s="3"/>
      <c r="D5" s="3"/>
      <c r="E5" s="5"/>
      <c r="F5" s="6"/>
      <c r="G5" s="6"/>
    </row>
    <row r="6" spans="1:7" ht="15" hidden="1" customHeight="1">
      <c r="A6" s="4"/>
      <c r="B6" s="3"/>
      <c r="C6" s="3"/>
      <c r="D6" s="3"/>
      <c r="E6" s="5"/>
      <c r="F6" s="6"/>
      <c r="G6" s="6"/>
    </row>
    <row r="7" spans="1:7" ht="15" hidden="1" customHeight="1">
      <c r="A7" s="4"/>
      <c r="B7" s="3"/>
      <c r="C7" s="3"/>
      <c r="D7" s="3"/>
      <c r="E7" s="5"/>
      <c r="F7" s="6"/>
      <c r="G7" s="6"/>
    </row>
    <row r="8" spans="1:7" ht="15" hidden="1" customHeight="1">
      <c r="A8" s="4"/>
      <c r="B8" s="3"/>
      <c r="C8" s="3"/>
      <c r="D8" s="3"/>
      <c r="E8" s="5"/>
      <c r="F8" s="6"/>
      <c r="G8" s="6"/>
    </row>
    <row r="9" spans="1:7" ht="15" hidden="1" customHeight="1">
      <c r="A9" s="4"/>
      <c r="B9" s="3"/>
      <c r="C9" s="3"/>
      <c r="D9" s="3"/>
      <c r="E9" s="5"/>
      <c r="F9" s="6"/>
      <c r="G9" s="6"/>
    </row>
    <row r="10" spans="1:7" ht="15" hidden="1" customHeight="1">
      <c r="A10" s="4"/>
      <c r="B10" s="3"/>
      <c r="C10" s="3"/>
      <c r="D10" s="3"/>
      <c r="E10" s="5"/>
      <c r="F10" s="6"/>
      <c r="G10" s="6"/>
    </row>
    <row r="11" spans="1:7" ht="15" hidden="1" customHeight="1">
      <c r="A11" s="4"/>
      <c r="B11" s="3"/>
      <c r="C11" s="3"/>
      <c r="D11" s="3"/>
      <c r="E11" s="5"/>
      <c r="F11" s="6"/>
      <c r="G11" s="6"/>
    </row>
    <row r="12" spans="1:7" ht="15" hidden="1" customHeight="1">
      <c r="A12" s="4"/>
      <c r="B12" s="3"/>
      <c r="C12" s="3"/>
      <c r="D12" s="3"/>
      <c r="E12" s="5"/>
      <c r="F12" s="6"/>
      <c r="G12" s="6"/>
    </row>
    <row r="13" spans="1:7" ht="15" hidden="1" customHeight="1">
      <c r="A13" s="4"/>
      <c r="B13" s="3"/>
      <c r="C13" s="3"/>
      <c r="D13" s="3"/>
      <c r="E13" s="5"/>
      <c r="F13" s="6"/>
      <c r="G13" s="6"/>
    </row>
    <row r="14" spans="1:7" ht="15" hidden="1" customHeight="1">
      <c r="A14" s="4"/>
      <c r="B14" s="3"/>
      <c r="C14" s="3"/>
      <c r="D14" s="3"/>
      <c r="E14" s="5"/>
      <c r="F14" s="6"/>
      <c r="G14" s="6"/>
    </row>
    <row r="15" spans="1:7" ht="15" customHeight="1">
      <c r="A15" s="9"/>
      <c r="B15" s="10"/>
      <c r="C15" s="10" t="s">
        <v>8</v>
      </c>
      <c r="D15" s="10"/>
      <c r="E15" s="11"/>
      <c r="F15" s="12"/>
      <c r="G15" s="12">
        <f>SUM(G3:G14)</f>
        <v>302961.78000000003</v>
      </c>
    </row>
    <row r="16" spans="1:7" s="18" customFormat="1" ht="15" customHeight="1">
      <c r="A16" s="13"/>
      <c r="B16" s="18" t="s">
        <v>129</v>
      </c>
      <c r="C16" s="3" t="s">
        <v>152</v>
      </c>
      <c r="D16" s="3" t="s">
        <v>7</v>
      </c>
      <c r="E16" s="5">
        <v>96</v>
      </c>
      <c r="F16" s="6">
        <v>8970.48</v>
      </c>
      <c r="G16" s="6">
        <v>861166.07999999996</v>
      </c>
    </row>
    <row r="17" spans="1:7" s="18" customFormat="1" ht="15" customHeight="1">
      <c r="A17" s="13"/>
      <c r="B17" s="14"/>
      <c r="C17" s="3" t="s">
        <v>153</v>
      </c>
      <c r="D17" s="3" t="s">
        <v>7</v>
      </c>
      <c r="E17" s="5">
        <v>10</v>
      </c>
      <c r="F17" s="6">
        <v>12438.45</v>
      </c>
      <c r="G17" s="6">
        <v>124384.5</v>
      </c>
    </row>
    <row r="18" spans="1:7" ht="15" customHeight="1">
      <c r="A18" s="9"/>
      <c r="B18" s="10"/>
      <c r="C18" s="10" t="s">
        <v>8</v>
      </c>
      <c r="D18" s="10"/>
      <c r="E18" s="11"/>
      <c r="F18" s="12"/>
      <c r="G18" s="12">
        <f>SUM(G16:G17)</f>
        <v>985550.58</v>
      </c>
    </row>
    <row r="19" spans="1:7" s="18" customFormat="1" ht="15" customHeight="1">
      <c r="A19" s="13"/>
      <c r="B19" s="3" t="s">
        <v>126</v>
      </c>
      <c r="C19" s="3" t="s">
        <v>152</v>
      </c>
      <c r="D19" s="3" t="s">
        <v>7</v>
      </c>
      <c r="E19" s="5">
        <v>88</v>
      </c>
      <c r="F19" s="6">
        <v>8970.48</v>
      </c>
      <c r="G19" s="6">
        <v>789402.24</v>
      </c>
    </row>
    <row r="20" spans="1:7" ht="15" customHeight="1">
      <c r="A20" s="13"/>
      <c r="B20" s="14"/>
      <c r="C20" s="3" t="s">
        <v>153</v>
      </c>
      <c r="D20" s="3" t="s">
        <v>7</v>
      </c>
      <c r="E20" s="5">
        <v>9</v>
      </c>
      <c r="F20" s="6">
        <v>12438.45</v>
      </c>
      <c r="G20" s="6">
        <v>111946.05</v>
      </c>
    </row>
    <row r="21" spans="1:7" ht="15" customHeight="1">
      <c r="A21" s="9"/>
      <c r="B21" s="10"/>
      <c r="C21" s="10" t="s">
        <v>8</v>
      </c>
      <c r="D21" s="10"/>
      <c r="E21" s="11"/>
      <c r="F21" s="12"/>
      <c r="G21" s="12">
        <f>SUM(G19:G20)</f>
        <v>901348.29</v>
      </c>
    </row>
    <row r="22" spans="1:7" ht="15" customHeight="1">
      <c r="A22" s="4"/>
      <c r="B22" s="3" t="s">
        <v>127</v>
      </c>
      <c r="C22" s="3" t="s">
        <v>152</v>
      </c>
      <c r="D22" s="3" t="s">
        <v>7</v>
      </c>
      <c r="E22" s="5">
        <v>45</v>
      </c>
      <c r="F22" s="6">
        <v>8970.48</v>
      </c>
      <c r="G22" s="6">
        <v>403671.6</v>
      </c>
    </row>
    <row r="23" spans="1:7" ht="15" customHeight="1">
      <c r="A23" s="4"/>
      <c r="B23" s="3"/>
      <c r="C23" s="3" t="s">
        <v>153</v>
      </c>
      <c r="D23" s="3" t="s">
        <v>7</v>
      </c>
      <c r="E23" s="5">
        <v>2</v>
      </c>
      <c r="F23" s="6">
        <v>12438.45</v>
      </c>
      <c r="G23" s="6">
        <v>24876.9</v>
      </c>
    </row>
    <row r="24" spans="1:7" ht="15" hidden="1" customHeight="1">
      <c r="A24" s="4"/>
      <c r="B24" s="3"/>
      <c r="C24" s="3"/>
      <c r="D24" s="3"/>
      <c r="E24" s="5"/>
      <c r="F24" s="6"/>
      <c r="G24" s="6"/>
    </row>
    <row r="25" spans="1:7" ht="15" hidden="1" customHeight="1">
      <c r="A25" s="4"/>
      <c r="B25" s="3"/>
      <c r="C25" s="3"/>
      <c r="D25" s="3"/>
      <c r="E25" s="5"/>
      <c r="F25" s="6"/>
      <c r="G25" s="6"/>
    </row>
    <row r="26" spans="1:7" ht="15" hidden="1" customHeight="1">
      <c r="A26" s="4"/>
      <c r="B26" s="3"/>
      <c r="C26" s="3"/>
      <c r="D26" s="3"/>
      <c r="E26" s="5"/>
      <c r="F26" s="6"/>
      <c r="G26" s="6"/>
    </row>
    <row r="27" spans="1:7" ht="15" hidden="1" customHeight="1">
      <c r="A27" s="4"/>
      <c r="B27" s="3"/>
      <c r="C27" s="3"/>
      <c r="D27" s="3"/>
      <c r="E27" s="5"/>
      <c r="F27" s="6"/>
      <c r="G27" s="6"/>
    </row>
    <row r="28" spans="1:7" ht="15" hidden="1" customHeight="1">
      <c r="A28" s="4"/>
      <c r="B28" s="3"/>
      <c r="C28" s="3"/>
      <c r="D28" s="3"/>
      <c r="E28" s="5"/>
      <c r="F28" s="6"/>
      <c r="G28" s="6"/>
    </row>
    <row r="29" spans="1:7" ht="15" hidden="1" customHeight="1">
      <c r="A29" s="4"/>
      <c r="B29" s="3"/>
      <c r="C29" s="3"/>
      <c r="D29" s="3"/>
      <c r="E29" s="5"/>
      <c r="F29" s="6"/>
      <c r="G29" s="6"/>
    </row>
    <row r="30" spans="1:7" ht="15" hidden="1" customHeight="1">
      <c r="A30" s="4"/>
      <c r="B30" s="3"/>
      <c r="C30" s="3"/>
      <c r="D30" s="3"/>
      <c r="E30" s="5"/>
      <c r="F30" s="6"/>
      <c r="G30" s="6"/>
    </row>
    <row r="31" spans="1:7" ht="15" hidden="1" customHeight="1">
      <c r="A31" s="4"/>
      <c r="B31" s="3"/>
      <c r="C31" s="3"/>
      <c r="D31" s="3"/>
      <c r="E31" s="5"/>
      <c r="F31" s="6"/>
      <c r="G31" s="6"/>
    </row>
    <row r="32" spans="1:7" ht="15" hidden="1" customHeight="1">
      <c r="A32" s="4"/>
      <c r="B32" s="3"/>
      <c r="C32" s="3"/>
      <c r="D32" s="3"/>
      <c r="E32" s="5"/>
      <c r="F32" s="6"/>
      <c r="G32" s="6"/>
    </row>
    <row r="33" spans="1:7" ht="15" hidden="1" customHeight="1">
      <c r="A33" s="4"/>
      <c r="B33" s="3"/>
      <c r="C33" s="3"/>
      <c r="D33" s="3"/>
      <c r="E33" s="5"/>
      <c r="F33" s="6"/>
      <c r="G33" s="6"/>
    </row>
    <row r="34" spans="1:7" ht="15" hidden="1" customHeight="1">
      <c r="A34" s="4"/>
      <c r="B34" s="3"/>
      <c r="C34" s="3"/>
      <c r="D34" s="3"/>
      <c r="E34" s="5"/>
      <c r="F34" s="6"/>
      <c r="G34" s="6"/>
    </row>
    <row r="35" spans="1:7" ht="15" hidden="1" customHeight="1">
      <c r="A35" s="4"/>
      <c r="B35" s="3"/>
      <c r="C35" s="3"/>
      <c r="D35" s="3"/>
      <c r="E35" s="5"/>
      <c r="F35" s="6"/>
      <c r="G35" s="6"/>
    </row>
    <row r="36" spans="1:7" ht="15" customHeight="1">
      <c r="A36" s="9"/>
      <c r="B36" s="10"/>
      <c r="C36" s="10" t="s">
        <v>8</v>
      </c>
      <c r="D36" s="10"/>
      <c r="E36" s="11"/>
      <c r="F36" s="12"/>
      <c r="G36" s="12">
        <f>SUM(G22:G35)</f>
        <v>428548.5</v>
      </c>
    </row>
    <row r="37" spans="1:7">
      <c r="A37" s="4"/>
      <c r="B37" s="3" t="s">
        <v>128</v>
      </c>
      <c r="C37" s="3" t="s">
        <v>152</v>
      </c>
      <c r="D37" s="3" t="s">
        <v>7</v>
      </c>
      <c r="E37" s="5">
        <v>287</v>
      </c>
      <c r="F37" s="6">
        <v>8970.48</v>
      </c>
      <c r="G37" s="6">
        <v>2574527.7599999998</v>
      </c>
    </row>
    <row r="38" spans="1:7">
      <c r="A38" s="4"/>
      <c r="B38" s="3"/>
      <c r="C38" s="3" t="s">
        <v>153</v>
      </c>
      <c r="D38" s="3" t="s">
        <v>7</v>
      </c>
      <c r="E38" s="5">
        <v>5</v>
      </c>
      <c r="F38" s="6">
        <v>12438.45</v>
      </c>
      <c r="G38" s="6">
        <v>62192.25</v>
      </c>
    </row>
    <row r="39" spans="1:7">
      <c r="A39" s="9"/>
      <c r="B39" s="10"/>
      <c r="C39" s="10" t="s">
        <v>8</v>
      </c>
      <c r="D39" s="10"/>
      <c r="E39" s="11"/>
      <c r="F39" s="12"/>
      <c r="G39" s="12">
        <f>SUM(G37:G38)</f>
        <v>2636720.0099999998</v>
      </c>
    </row>
    <row r="40" spans="1:7">
      <c r="A40" s="13"/>
      <c r="B40" s="14" t="s">
        <v>130</v>
      </c>
      <c r="C40" s="3" t="s">
        <v>152</v>
      </c>
      <c r="D40" s="3" t="s">
        <v>7</v>
      </c>
      <c r="E40" s="5">
        <v>214</v>
      </c>
      <c r="F40" s="6">
        <v>8970.48</v>
      </c>
      <c r="G40" s="6">
        <v>1919682.72</v>
      </c>
    </row>
    <row r="41" spans="1:7">
      <c r="A41" s="13"/>
      <c r="B41" s="14"/>
      <c r="C41" s="3" t="s">
        <v>153</v>
      </c>
      <c r="D41" s="3" t="s">
        <v>7</v>
      </c>
      <c r="E41" s="5">
        <v>20</v>
      </c>
      <c r="F41" s="6">
        <v>12438.45</v>
      </c>
      <c r="G41" s="6">
        <v>248769</v>
      </c>
    </row>
    <row r="42" spans="1:7">
      <c r="A42" s="9"/>
      <c r="B42" s="10"/>
      <c r="C42" s="10" t="s">
        <v>8</v>
      </c>
      <c r="D42" s="10"/>
      <c r="E42" s="11"/>
      <c r="F42" s="12"/>
      <c r="G42" s="12">
        <f>SUM(G40:G41)</f>
        <v>2168451.7199999997</v>
      </c>
    </row>
    <row r="43" spans="1:7">
      <c r="A43" s="13"/>
      <c r="B43" s="14" t="s">
        <v>131</v>
      </c>
      <c r="C43" s="3" t="s">
        <v>152</v>
      </c>
      <c r="D43" s="3" t="s">
        <v>7</v>
      </c>
      <c r="E43" s="5">
        <v>9</v>
      </c>
      <c r="F43" s="6">
        <v>8970.48</v>
      </c>
      <c r="G43" s="6">
        <v>80734.320000000007</v>
      </c>
    </row>
    <row r="44" spans="1:7">
      <c r="A44" s="13"/>
      <c r="B44" s="14"/>
      <c r="C44" s="3" t="s">
        <v>153</v>
      </c>
      <c r="D44" s="3" t="s">
        <v>7</v>
      </c>
      <c r="E44" s="5">
        <v>2</v>
      </c>
      <c r="F44" s="6">
        <v>12438.45</v>
      </c>
      <c r="G44" s="6">
        <v>24876.9</v>
      </c>
    </row>
    <row r="45" spans="1:7">
      <c r="A45" s="9"/>
      <c r="B45" s="10"/>
      <c r="C45" s="10" t="s">
        <v>8</v>
      </c>
      <c r="D45" s="10"/>
      <c r="E45" s="11"/>
      <c r="F45" s="12"/>
      <c r="G45" s="12">
        <f>SUM(G43:G44)</f>
        <v>105611.22</v>
      </c>
    </row>
    <row r="46" spans="1:7">
      <c r="A46" s="13"/>
      <c r="B46" s="14" t="s">
        <v>132</v>
      </c>
      <c r="C46" s="3" t="s">
        <v>152</v>
      </c>
      <c r="D46" s="3" t="s">
        <v>7</v>
      </c>
      <c r="E46" s="5">
        <v>53</v>
      </c>
      <c r="F46" s="6">
        <v>8970.48</v>
      </c>
      <c r="G46" s="6">
        <v>475435.44</v>
      </c>
    </row>
    <row r="47" spans="1:7">
      <c r="A47" s="13"/>
      <c r="B47" s="14"/>
      <c r="C47" s="3" t="s">
        <v>153</v>
      </c>
      <c r="D47" s="3" t="s">
        <v>7</v>
      </c>
      <c r="E47" s="5">
        <v>7</v>
      </c>
      <c r="F47" s="6">
        <v>12438.45</v>
      </c>
      <c r="G47" s="6">
        <v>87069.15</v>
      </c>
    </row>
    <row r="48" spans="1:7" hidden="1">
      <c r="A48" s="13"/>
      <c r="B48" s="14"/>
      <c r="C48" s="3"/>
      <c r="D48" s="3"/>
      <c r="E48" s="5"/>
      <c r="F48" s="6"/>
      <c r="G48" s="6"/>
    </row>
    <row r="49" spans="1:7" hidden="1">
      <c r="A49" s="13"/>
      <c r="B49" s="14"/>
      <c r="C49" s="3"/>
      <c r="D49" s="3"/>
      <c r="E49" s="16"/>
      <c r="F49" s="15"/>
      <c r="G49" s="6"/>
    </row>
    <row r="50" spans="1:7" hidden="1">
      <c r="A50" s="13"/>
      <c r="B50" s="14"/>
      <c r="C50" s="3"/>
      <c r="D50" s="3"/>
      <c r="E50" s="16"/>
      <c r="F50" s="15"/>
      <c r="G50" s="6"/>
    </row>
    <row r="51" spans="1:7" hidden="1">
      <c r="A51" s="13"/>
      <c r="B51" s="14"/>
      <c r="C51" s="3"/>
      <c r="D51" s="3"/>
      <c r="E51" s="16"/>
      <c r="F51" s="15"/>
      <c r="G51" s="6"/>
    </row>
    <row r="52" spans="1:7" ht="15" hidden="1" customHeight="1">
      <c r="A52" s="13"/>
      <c r="B52" s="14"/>
      <c r="C52" s="3"/>
      <c r="D52" s="3"/>
      <c r="E52" s="16"/>
      <c r="F52" s="15"/>
      <c r="G52" s="6"/>
    </row>
    <row r="53" spans="1:7" ht="15" hidden="1" customHeight="1">
      <c r="A53" s="13"/>
      <c r="B53" s="14"/>
      <c r="C53" s="3"/>
      <c r="D53" s="3"/>
      <c r="E53" s="16"/>
      <c r="F53" s="15"/>
      <c r="G53" s="6"/>
    </row>
    <row r="54" spans="1:7" ht="15" hidden="1" customHeight="1">
      <c r="A54" s="13"/>
      <c r="B54" s="14"/>
      <c r="C54" s="3"/>
      <c r="D54" s="3"/>
      <c r="E54" s="16"/>
      <c r="F54" s="15"/>
      <c r="G54" s="6"/>
    </row>
    <row r="55" spans="1:7" ht="15" hidden="1" customHeight="1">
      <c r="A55" s="13"/>
      <c r="B55" s="14"/>
      <c r="C55" s="3"/>
      <c r="D55" s="3"/>
      <c r="E55" s="16"/>
      <c r="F55" s="15"/>
      <c r="G55" s="6"/>
    </row>
    <row r="56" spans="1:7" ht="15" hidden="1" customHeight="1">
      <c r="A56" s="13"/>
      <c r="B56" s="14"/>
      <c r="C56" s="3"/>
      <c r="D56" s="3"/>
      <c r="E56" s="16"/>
      <c r="F56" s="15"/>
      <c r="G56" s="6"/>
    </row>
    <row r="57" spans="1:7" ht="15" hidden="1" customHeight="1">
      <c r="A57" s="13"/>
      <c r="B57" s="14"/>
      <c r="C57" s="3"/>
      <c r="D57" s="3"/>
      <c r="E57" s="16"/>
      <c r="F57" s="15"/>
      <c r="G57" s="6"/>
    </row>
    <row r="58" spans="1:7" ht="15" hidden="1" customHeight="1">
      <c r="A58" s="13"/>
      <c r="B58" s="14"/>
      <c r="C58" s="3"/>
      <c r="D58" s="3"/>
      <c r="E58" s="16"/>
      <c r="F58" s="15"/>
      <c r="G58" s="6"/>
    </row>
    <row r="59" spans="1:7" ht="15" hidden="1" customHeight="1">
      <c r="A59" s="13"/>
      <c r="B59" s="14"/>
      <c r="C59" s="3"/>
      <c r="D59" s="3"/>
      <c r="E59" s="5"/>
      <c r="F59" s="6"/>
      <c r="G59" s="6"/>
    </row>
    <row r="60" spans="1:7" ht="15" customHeight="1">
      <c r="A60" s="9"/>
      <c r="B60" s="10"/>
      <c r="C60" s="10" t="s">
        <v>8</v>
      </c>
      <c r="D60" s="10"/>
      <c r="E60" s="11"/>
      <c r="F60" s="12"/>
      <c r="G60" s="12">
        <f>SUM(G46:G59)</f>
        <v>562504.59</v>
      </c>
    </row>
    <row r="61" spans="1:7">
      <c r="A61" s="4">
        <v>5</v>
      </c>
      <c r="B61" s="3" t="s">
        <v>133</v>
      </c>
      <c r="C61" s="3" t="s">
        <v>152</v>
      </c>
      <c r="D61" s="3" t="s">
        <v>7</v>
      </c>
      <c r="E61" s="5">
        <v>66</v>
      </c>
      <c r="F61" s="6">
        <v>8970.48</v>
      </c>
      <c r="G61" s="6">
        <v>592051.68000000005</v>
      </c>
    </row>
    <row r="62" spans="1:7">
      <c r="A62" s="4"/>
      <c r="B62" s="3"/>
      <c r="C62" s="3" t="s">
        <v>153</v>
      </c>
      <c r="D62" s="3" t="s">
        <v>7</v>
      </c>
      <c r="E62" s="5">
        <v>4</v>
      </c>
      <c r="F62" s="6">
        <v>12438.45</v>
      </c>
      <c r="G62" s="6">
        <v>49753.8</v>
      </c>
    </row>
    <row r="63" spans="1:7">
      <c r="A63" s="9"/>
      <c r="B63" s="10"/>
      <c r="C63" s="10" t="s">
        <v>8</v>
      </c>
      <c r="D63" s="10"/>
      <c r="E63" s="11"/>
      <c r="F63" s="12"/>
      <c r="G63" s="12">
        <f>SUM(G61:G62)</f>
        <v>641805.4800000001</v>
      </c>
    </row>
    <row r="64" spans="1:7">
      <c r="A64" s="13"/>
      <c r="B64" s="14" t="s">
        <v>134</v>
      </c>
      <c r="C64" s="3" t="s">
        <v>152</v>
      </c>
      <c r="D64" s="3" t="s">
        <v>7</v>
      </c>
      <c r="E64" s="5">
        <v>108</v>
      </c>
      <c r="F64" s="6">
        <v>8970.48</v>
      </c>
      <c r="G64" s="6">
        <v>968811.84</v>
      </c>
    </row>
    <row r="65" spans="1:7">
      <c r="A65" s="13"/>
      <c r="B65" s="14"/>
      <c r="C65" s="3" t="s">
        <v>153</v>
      </c>
      <c r="D65" s="3" t="s">
        <v>7</v>
      </c>
      <c r="E65" s="5">
        <v>10</v>
      </c>
      <c r="F65" s="6">
        <v>12438.45</v>
      </c>
      <c r="G65" s="6">
        <v>124384.5</v>
      </c>
    </row>
    <row r="66" spans="1:7">
      <c r="A66" s="9"/>
      <c r="B66" s="10"/>
      <c r="C66" s="10" t="s">
        <v>8</v>
      </c>
      <c r="D66" s="10"/>
      <c r="E66" s="11"/>
      <c r="F66" s="12"/>
      <c r="G66" s="12">
        <f>SUM(G64:G65)</f>
        <v>1093196.3399999999</v>
      </c>
    </row>
    <row r="67" spans="1:7">
      <c r="A67" s="13"/>
      <c r="B67" s="3" t="s">
        <v>135</v>
      </c>
      <c r="C67" s="3" t="s">
        <v>152</v>
      </c>
      <c r="D67" s="3" t="s">
        <v>7</v>
      </c>
      <c r="E67" s="5">
        <v>86</v>
      </c>
      <c r="F67" s="6">
        <v>8970.48</v>
      </c>
      <c r="G67" s="6">
        <v>771461.28</v>
      </c>
    </row>
    <row r="68" spans="1:7">
      <c r="A68" s="13"/>
      <c r="B68" s="3"/>
      <c r="C68" s="3" t="s">
        <v>153</v>
      </c>
      <c r="D68" s="3" t="s">
        <v>7</v>
      </c>
      <c r="E68" s="5">
        <v>10</v>
      </c>
      <c r="F68" s="6">
        <v>12438.45</v>
      </c>
      <c r="G68" s="6">
        <v>124384.5</v>
      </c>
    </row>
    <row r="69" spans="1:7">
      <c r="A69" s="9"/>
      <c r="B69" s="10"/>
      <c r="C69" s="10" t="s">
        <v>8</v>
      </c>
      <c r="D69" s="10"/>
      <c r="E69" s="11"/>
      <c r="F69" s="12"/>
      <c r="G69" s="12">
        <f>SUM(G67:G68)</f>
        <v>895845.78</v>
      </c>
    </row>
    <row r="70" spans="1:7">
      <c r="A70" s="13"/>
      <c r="B70" s="14" t="s">
        <v>136</v>
      </c>
      <c r="C70" s="3" t="s">
        <v>152</v>
      </c>
      <c r="D70" s="3" t="s">
        <v>7</v>
      </c>
      <c r="E70" s="5">
        <v>110</v>
      </c>
      <c r="F70" s="6">
        <v>8970.48</v>
      </c>
      <c r="G70" s="6">
        <v>986752.8</v>
      </c>
    </row>
    <row r="71" spans="1:7">
      <c r="A71" s="13"/>
      <c r="B71" s="14"/>
      <c r="C71" s="3" t="s">
        <v>153</v>
      </c>
      <c r="D71" s="3" t="s">
        <v>7</v>
      </c>
      <c r="E71" s="5">
        <v>9</v>
      </c>
      <c r="F71" s="6">
        <v>12438.45</v>
      </c>
      <c r="G71" s="6">
        <v>111946.05</v>
      </c>
    </row>
    <row r="72" spans="1:7">
      <c r="A72" s="9"/>
      <c r="B72" s="10"/>
      <c r="C72" s="10" t="s">
        <v>8</v>
      </c>
      <c r="D72" s="10"/>
      <c r="E72" s="11"/>
      <c r="F72" s="12"/>
      <c r="G72" s="12">
        <f>SUM(G70:G71)</f>
        <v>1098698.8500000001</v>
      </c>
    </row>
    <row r="73" spans="1:7">
      <c r="A73" s="13"/>
      <c r="B73" s="3" t="s">
        <v>137</v>
      </c>
      <c r="C73" s="3" t="s">
        <v>152</v>
      </c>
      <c r="D73" s="3" t="s">
        <v>7</v>
      </c>
      <c r="E73" s="5">
        <v>127</v>
      </c>
      <c r="F73" s="6">
        <v>8970.48</v>
      </c>
      <c r="G73" s="6">
        <v>1139250.96</v>
      </c>
    </row>
    <row r="74" spans="1:7">
      <c r="A74" s="4"/>
      <c r="B74" s="3"/>
      <c r="C74" s="3" t="s">
        <v>153</v>
      </c>
      <c r="D74" s="3" t="s">
        <v>7</v>
      </c>
      <c r="E74" s="5">
        <v>8</v>
      </c>
      <c r="F74" s="6">
        <v>12438.45</v>
      </c>
      <c r="G74" s="6">
        <v>99507.6</v>
      </c>
    </row>
    <row r="75" spans="1:7" hidden="1">
      <c r="A75" s="4"/>
      <c r="B75" s="3"/>
      <c r="C75" s="3"/>
      <c r="D75" s="3"/>
      <c r="E75" s="5"/>
      <c r="F75" s="6"/>
      <c r="G75" s="6"/>
    </row>
    <row r="76" spans="1:7" hidden="1">
      <c r="A76" s="4"/>
      <c r="B76" s="3"/>
      <c r="C76" s="3"/>
      <c r="D76" s="3"/>
      <c r="E76" s="16"/>
      <c r="F76" s="15"/>
      <c r="G76" s="6"/>
    </row>
    <row r="77" spans="1:7" hidden="1">
      <c r="A77" s="4"/>
      <c r="B77" s="3"/>
      <c r="C77" s="3"/>
      <c r="D77" s="3"/>
      <c r="E77" s="16"/>
      <c r="F77" s="15"/>
      <c r="G77" s="6"/>
    </row>
    <row r="78" spans="1:7" hidden="1">
      <c r="A78" s="4"/>
      <c r="B78" s="3"/>
      <c r="C78" s="3"/>
      <c r="D78" s="3"/>
      <c r="E78" s="16"/>
      <c r="F78" s="15"/>
      <c r="G78" s="6"/>
    </row>
    <row r="79" spans="1:7" hidden="1">
      <c r="A79" s="4"/>
      <c r="B79" s="3"/>
      <c r="C79" s="3"/>
      <c r="D79" s="3"/>
      <c r="E79" s="16"/>
      <c r="F79" s="15"/>
      <c r="G79" s="6"/>
    </row>
    <row r="80" spans="1:7" hidden="1">
      <c r="A80" s="4"/>
      <c r="B80" s="3"/>
      <c r="C80" s="3"/>
      <c r="D80" s="3"/>
      <c r="E80" s="16"/>
      <c r="F80" s="15"/>
      <c r="G80" s="6"/>
    </row>
    <row r="81" spans="1:7" hidden="1">
      <c r="A81" s="4"/>
      <c r="B81" s="3"/>
      <c r="C81" s="3"/>
      <c r="D81" s="3"/>
      <c r="E81" s="16"/>
      <c r="F81" s="15"/>
      <c r="G81" s="6"/>
    </row>
    <row r="82" spans="1:7" hidden="1">
      <c r="A82" s="4"/>
      <c r="B82" s="3"/>
      <c r="C82" s="3"/>
      <c r="D82" s="3"/>
      <c r="E82" s="16"/>
      <c r="F82" s="15"/>
      <c r="G82" s="6"/>
    </row>
    <row r="83" spans="1:7" hidden="1">
      <c r="A83" s="4"/>
      <c r="B83" s="3"/>
      <c r="C83" s="3"/>
      <c r="D83" s="3"/>
      <c r="E83" s="16"/>
      <c r="F83" s="15"/>
      <c r="G83" s="6"/>
    </row>
    <row r="84" spans="1:7" hidden="1">
      <c r="A84" s="4"/>
      <c r="B84" s="3"/>
      <c r="C84" s="3"/>
      <c r="D84" s="3"/>
      <c r="E84" s="16"/>
      <c r="F84" s="15"/>
      <c r="G84" s="6"/>
    </row>
    <row r="85" spans="1:7" hidden="1">
      <c r="A85" s="4"/>
      <c r="B85" s="3"/>
      <c r="C85" s="3"/>
      <c r="D85" s="3"/>
      <c r="E85" s="16"/>
      <c r="F85" s="15"/>
      <c r="G85" s="6"/>
    </row>
    <row r="86" spans="1:7" hidden="1">
      <c r="A86" s="4"/>
      <c r="B86" s="3"/>
      <c r="C86" s="3"/>
      <c r="D86" s="3"/>
      <c r="E86" s="16"/>
      <c r="F86" s="15"/>
      <c r="G86" s="6"/>
    </row>
    <row r="87" spans="1:7" hidden="1">
      <c r="A87" s="4"/>
      <c r="B87" s="3"/>
      <c r="C87" s="3"/>
      <c r="D87" s="3"/>
      <c r="E87" s="16"/>
      <c r="F87" s="15"/>
      <c r="G87" s="6"/>
    </row>
    <row r="88" spans="1:7" hidden="1">
      <c r="A88" s="4"/>
      <c r="B88" s="3"/>
      <c r="C88" s="3"/>
      <c r="D88" s="3"/>
      <c r="E88" s="16"/>
      <c r="F88" s="15"/>
      <c r="G88" s="6"/>
    </row>
    <row r="89" spans="1:7" hidden="1">
      <c r="A89" s="4"/>
      <c r="B89" s="3"/>
      <c r="C89" s="3"/>
      <c r="D89" s="3"/>
      <c r="E89" s="16"/>
      <c r="F89" s="15"/>
      <c r="G89" s="6"/>
    </row>
    <row r="90" spans="1:7" hidden="1">
      <c r="A90" s="4"/>
      <c r="B90" s="3"/>
      <c r="C90" s="3"/>
      <c r="D90" s="3"/>
      <c r="E90" s="16"/>
      <c r="F90" s="15"/>
      <c r="G90" s="6"/>
    </row>
    <row r="91" spans="1:7" hidden="1">
      <c r="A91" s="4"/>
      <c r="B91" s="3"/>
      <c r="C91" s="3"/>
      <c r="D91" s="3"/>
      <c r="E91" s="5"/>
      <c r="F91" s="6"/>
      <c r="G91" s="6"/>
    </row>
    <row r="92" spans="1:7">
      <c r="A92" s="9"/>
      <c r="B92" s="10"/>
      <c r="C92" s="10" t="s">
        <v>8</v>
      </c>
      <c r="D92" s="10"/>
      <c r="E92" s="11"/>
      <c r="F92" s="12"/>
      <c r="G92" s="12">
        <f>SUM(G73:G91)</f>
        <v>1238758.56</v>
      </c>
    </row>
    <row r="93" spans="1:7">
      <c r="A93" s="13"/>
      <c r="B93" s="3" t="s">
        <v>138</v>
      </c>
      <c r="C93" s="3" t="s">
        <v>152</v>
      </c>
      <c r="D93" s="3" t="s">
        <v>7</v>
      </c>
      <c r="E93" s="5">
        <v>161</v>
      </c>
      <c r="F93" s="6">
        <v>8970.48</v>
      </c>
      <c r="G93" s="6">
        <v>1444247.28</v>
      </c>
    </row>
    <row r="94" spans="1:7">
      <c r="A94" s="13"/>
      <c r="B94" s="3"/>
      <c r="C94" s="3" t="s">
        <v>153</v>
      </c>
      <c r="D94" s="3" t="s">
        <v>7</v>
      </c>
      <c r="E94" s="5">
        <v>22</v>
      </c>
      <c r="F94" s="6">
        <v>12438.45</v>
      </c>
      <c r="G94" s="6">
        <v>273645.90000000002</v>
      </c>
    </row>
    <row r="95" spans="1:7">
      <c r="A95" s="9"/>
      <c r="B95" s="10"/>
      <c r="C95" s="10" t="s">
        <v>8</v>
      </c>
      <c r="D95" s="10"/>
      <c r="E95" s="11"/>
      <c r="F95" s="12"/>
      <c r="G95" s="12">
        <f>SUM(G93:G94)</f>
        <v>1717893.1800000002</v>
      </c>
    </row>
    <row r="96" spans="1:7">
      <c r="A96" s="13"/>
      <c r="B96" s="3" t="s">
        <v>148</v>
      </c>
      <c r="C96" s="3" t="s">
        <v>152</v>
      </c>
      <c r="D96" s="3" t="s">
        <v>7</v>
      </c>
      <c r="E96" s="5">
        <v>61</v>
      </c>
      <c r="F96" s="6">
        <v>8970.48</v>
      </c>
      <c r="G96" s="6">
        <v>547199.28</v>
      </c>
    </row>
    <row r="97" spans="1:7">
      <c r="A97" s="13"/>
      <c r="B97" s="3"/>
      <c r="C97" s="3" t="s">
        <v>153</v>
      </c>
      <c r="D97" s="3" t="s">
        <v>7</v>
      </c>
      <c r="E97" s="5">
        <v>4</v>
      </c>
      <c r="F97" s="6">
        <v>12438.45</v>
      </c>
      <c r="G97" s="6">
        <v>49753.8</v>
      </c>
    </row>
    <row r="98" spans="1:7">
      <c r="A98" s="9"/>
      <c r="B98" s="10"/>
      <c r="C98" s="10" t="s">
        <v>8</v>
      </c>
      <c r="D98" s="10"/>
      <c r="E98" s="11"/>
      <c r="F98" s="12"/>
      <c r="G98" s="12">
        <f>SUM(G96+G97)</f>
        <v>596953.08000000007</v>
      </c>
    </row>
    <row r="99" spans="1:7">
      <c r="A99" s="13"/>
      <c r="B99" s="3" t="s">
        <v>139</v>
      </c>
      <c r="C99" s="3" t="s">
        <v>152</v>
      </c>
      <c r="D99" s="3" t="s">
        <v>7</v>
      </c>
      <c r="E99" s="5">
        <v>123</v>
      </c>
      <c r="F99" s="6">
        <v>8970.48</v>
      </c>
      <c r="G99" s="6">
        <v>1103369.04</v>
      </c>
    </row>
    <row r="100" spans="1:7">
      <c r="A100" s="13"/>
      <c r="B100" s="3"/>
      <c r="C100" s="3" t="s">
        <v>153</v>
      </c>
      <c r="D100" s="3" t="s">
        <v>7</v>
      </c>
      <c r="E100" s="5">
        <v>2</v>
      </c>
      <c r="F100" s="6">
        <v>12438.45</v>
      </c>
      <c r="G100" s="6">
        <v>24876.9</v>
      </c>
    </row>
    <row r="101" spans="1:7">
      <c r="A101" s="9"/>
      <c r="B101" s="10"/>
      <c r="C101" s="10" t="s">
        <v>8</v>
      </c>
      <c r="D101" s="10"/>
      <c r="E101" s="11"/>
      <c r="F101" s="12"/>
      <c r="G101" s="12">
        <f>SUM(G99+G100)</f>
        <v>1128245.94</v>
      </c>
    </row>
    <row r="102" spans="1:7">
      <c r="A102" s="4"/>
      <c r="B102" s="3" t="s">
        <v>149</v>
      </c>
      <c r="C102" s="3" t="s">
        <v>152</v>
      </c>
      <c r="D102" s="3" t="s">
        <v>7</v>
      </c>
      <c r="E102" s="5">
        <v>98</v>
      </c>
      <c r="F102" s="6">
        <v>8970.48</v>
      </c>
      <c r="G102" s="6">
        <v>879107.04</v>
      </c>
    </row>
    <row r="103" spans="1:7">
      <c r="A103" s="4"/>
      <c r="B103" s="3"/>
      <c r="C103" s="3" t="s">
        <v>153</v>
      </c>
      <c r="D103" s="3" t="s">
        <v>7</v>
      </c>
      <c r="E103" s="5">
        <v>8</v>
      </c>
      <c r="F103" s="6">
        <v>12438.45</v>
      </c>
      <c r="G103" s="6">
        <v>99507.6</v>
      </c>
    </row>
    <row r="104" spans="1:7" hidden="1">
      <c r="A104" s="4"/>
      <c r="B104" s="3"/>
      <c r="C104" s="3"/>
      <c r="D104" s="3"/>
      <c r="E104" s="16"/>
      <c r="F104" s="15"/>
      <c r="G104" s="6"/>
    </row>
    <row r="105" spans="1:7" ht="15.75" hidden="1">
      <c r="A105" s="4"/>
      <c r="B105" s="3"/>
      <c r="C105" s="26"/>
      <c r="D105" s="3"/>
      <c r="E105" s="16"/>
      <c r="F105" s="15"/>
      <c r="G105" s="6"/>
    </row>
    <row r="106" spans="1:7" hidden="1">
      <c r="A106" s="4"/>
      <c r="B106" s="3"/>
      <c r="C106" s="3"/>
      <c r="D106" s="3"/>
      <c r="E106" s="16"/>
      <c r="F106" s="6"/>
      <c r="G106" s="6"/>
    </row>
    <row r="107" spans="1:7" hidden="1">
      <c r="A107" s="4"/>
      <c r="B107" s="3"/>
      <c r="C107" s="3"/>
      <c r="D107" s="3"/>
      <c r="E107" s="5"/>
      <c r="F107" s="6"/>
      <c r="G107" s="6"/>
    </row>
    <row r="108" spans="1:7" hidden="1">
      <c r="A108" s="4"/>
      <c r="B108" s="3"/>
      <c r="C108" s="3"/>
      <c r="D108" s="3"/>
      <c r="E108" s="5"/>
      <c r="F108" s="6"/>
      <c r="G108" s="6"/>
    </row>
    <row r="109" spans="1:7" hidden="1">
      <c r="A109" s="4"/>
      <c r="B109" s="3"/>
      <c r="C109" s="3"/>
      <c r="D109" s="3"/>
      <c r="E109" s="5"/>
      <c r="F109" s="6"/>
      <c r="G109" s="6"/>
    </row>
    <row r="110" spans="1:7">
      <c r="A110" s="9"/>
      <c r="B110" s="10"/>
      <c r="C110" s="10" t="s">
        <v>8</v>
      </c>
      <c r="D110" s="10"/>
      <c r="E110" s="11"/>
      <c r="F110" s="12"/>
      <c r="G110" s="12">
        <f>SUM(G102:G109)</f>
        <v>978614.64</v>
      </c>
    </row>
    <row r="111" spans="1:7">
      <c r="A111" s="13"/>
      <c r="B111" s="3" t="s">
        <v>140</v>
      </c>
      <c r="C111" s="3" t="s">
        <v>152</v>
      </c>
      <c r="D111" s="3" t="s">
        <v>7</v>
      </c>
      <c r="E111" s="5">
        <v>64</v>
      </c>
      <c r="F111" s="6">
        <v>8970.48</v>
      </c>
      <c r="G111" s="6">
        <v>574110.71999999997</v>
      </c>
    </row>
    <row r="112" spans="1:7" ht="16.5" customHeight="1">
      <c r="A112" s="13"/>
      <c r="B112" s="14"/>
      <c r="C112" s="3" t="s">
        <v>153</v>
      </c>
      <c r="D112" s="3" t="s">
        <v>7</v>
      </c>
      <c r="E112" s="5">
        <v>2</v>
      </c>
      <c r="F112" s="6">
        <v>12438.45</v>
      </c>
      <c r="G112" s="6">
        <v>24876.9</v>
      </c>
    </row>
    <row r="113" spans="1:7" hidden="1">
      <c r="A113" s="13"/>
      <c r="B113" s="14"/>
      <c r="C113" s="3"/>
      <c r="D113" s="3"/>
      <c r="E113" s="16"/>
      <c r="F113" s="15"/>
      <c r="G113" s="15"/>
    </row>
    <row r="114" spans="1:7" hidden="1">
      <c r="A114" s="13"/>
      <c r="B114" s="14"/>
      <c r="C114" s="3"/>
      <c r="D114" s="3"/>
      <c r="E114" s="16"/>
      <c r="F114" s="15"/>
      <c r="G114" s="15"/>
    </row>
    <row r="115" spans="1:7" hidden="1">
      <c r="A115" s="13"/>
      <c r="B115" s="14"/>
      <c r="C115" s="3"/>
      <c r="D115" s="3"/>
      <c r="E115" s="16"/>
      <c r="F115" s="15"/>
      <c r="G115" s="15"/>
    </row>
    <row r="116" spans="1:7" hidden="1">
      <c r="A116" s="13"/>
      <c r="B116" s="14"/>
      <c r="C116" s="3"/>
      <c r="D116" s="3"/>
      <c r="E116" s="16"/>
      <c r="F116" s="15"/>
      <c r="G116" s="15"/>
    </row>
    <row r="117" spans="1:7" hidden="1">
      <c r="A117" s="13"/>
      <c r="B117" s="14"/>
      <c r="C117" s="3"/>
      <c r="D117" s="3"/>
      <c r="E117" s="5"/>
      <c r="F117" s="6"/>
      <c r="G117" s="6"/>
    </row>
    <row r="118" spans="1:7">
      <c r="A118" s="9"/>
      <c r="B118" s="10"/>
      <c r="C118" s="10" t="s">
        <v>8</v>
      </c>
      <c r="D118" s="10"/>
      <c r="E118" s="11"/>
      <c r="F118" s="12"/>
      <c r="G118" s="12">
        <f>SUM(G111:G117)</f>
        <v>598987.62</v>
      </c>
    </row>
    <row r="119" spans="1:7">
      <c r="A119" s="13"/>
      <c r="B119" s="14" t="s">
        <v>141</v>
      </c>
      <c r="C119" s="3" t="s">
        <v>152</v>
      </c>
      <c r="D119" s="3" t="s">
        <v>7</v>
      </c>
      <c r="E119" s="5">
        <v>82</v>
      </c>
      <c r="F119" s="6">
        <v>8970.48</v>
      </c>
      <c r="G119" s="6">
        <v>735579.36</v>
      </c>
    </row>
    <row r="120" spans="1:7">
      <c r="A120" s="4"/>
      <c r="B120" s="3"/>
      <c r="C120" s="3" t="s">
        <v>153</v>
      </c>
      <c r="D120" s="3" t="s">
        <v>7</v>
      </c>
      <c r="E120" s="5">
        <v>10</v>
      </c>
      <c r="F120" s="6">
        <v>12438.45</v>
      </c>
      <c r="G120" s="6">
        <v>124384.5</v>
      </c>
    </row>
    <row r="121" spans="1:7" hidden="1">
      <c r="A121" s="4"/>
      <c r="B121" s="3"/>
      <c r="C121" s="3"/>
      <c r="D121" s="3"/>
      <c r="E121" s="5"/>
      <c r="F121" s="6"/>
      <c r="G121" s="6"/>
    </row>
    <row r="122" spans="1:7" hidden="1">
      <c r="A122" s="4"/>
      <c r="B122" s="3"/>
      <c r="C122" s="3"/>
      <c r="D122" s="3"/>
      <c r="E122" s="5"/>
      <c r="F122" s="6"/>
      <c r="G122" s="6"/>
    </row>
    <row r="123" spans="1:7" hidden="1">
      <c r="A123" s="4"/>
      <c r="B123" s="3"/>
      <c r="C123" s="3"/>
      <c r="D123" s="3"/>
      <c r="E123" s="5"/>
      <c r="F123" s="6"/>
      <c r="G123" s="6"/>
    </row>
    <row r="124" spans="1:7" hidden="1">
      <c r="A124" s="4"/>
      <c r="B124" s="3"/>
      <c r="C124" s="3"/>
      <c r="D124" s="3"/>
      <c r="E124" s="5"/>
      <c r="F124" s="6"/>
      <c r="G124" s="6"/>
    </row>
    <row r="125" spans="1:7" hidden="1">
      <c r="A125" s="4"/>
      <c r="B125" s="3"/>
      <c r="C125" s="3"/>
      <c r="D125" s="3"/>
      <c r="E125" s="5"/>
      <c r="F125" s="6"/>
      <c r="G125" s="6"/>
    </row>
    <row r="126" spans="1:7" hidden="1">
      <c r="A126" s="4"/>
      <c r="B126" s="3"/>
      <c r="C126" s="3"/>
      <c r="D126" s="3"/>
      <c r="E126" s="5"/>
      <c r="F126" s="6"/>
      <c r="G126" s="6"/>
    </row>
    <row r="127" spans="1:7" hidden="1">
      <c r="A127" s="4"/>
      <c r="B127" s="3"/>
      <c r="C127" s="3"/>
      <c r="D127" s="3"/>
      <c r="E127" s="5"/>
      <c r="F127" s="6"/>
      <c r="G127" s="6"/>
    </row>
    <row r="128" spans="1:7" hidden="1">
      <c r="A128" s="4"/>
      <c r="B128" s="3"/>
      <c r="C128" s="3"/>
      <c r="D128" s="3"/>
      <c r="E128" s="5"/>
      <c r="F128" s="6"/>
      <c r="G128" s="6"/>
    </row>
    <row r="129" spans="1:7" hidden="1">
      <c r="A129" s="4"/>
      <c r="B129" s="3"/>
      <c r="C129" s="3"/>
      <c r="D129" s="3"/>
      <c r="E129" s="5"/>
      <c r="F129" s="6"/>
      <c r="G129" s="6"/>
    </row>
    <row r="130" spans="1:7" hidden="1">
      <c r="A130" s="4"/>
      <c r="B130" s="3"/>
      <c r="C130" s="3"/>
      <c r="D130" s="3"/>
      <c r="E130" s="5"/>
      <c r="F130" s="6"/>
      <c r="G130" s="6"/>
    </row>
    <row r="131" spans="1:7" hidden="1">
      <c r="A131" s="4"/>
      <c r="B131" s="3"/>
      <c r="C131" s="3"/>
      <c r="D131" s="3"/>
      <c r="E131" s="5"/>
      <c r="F131" s="6"/>
      <c r="G131" s="6"/>
    </row>
    <row r="132" spans="1:7" hidden="1">
      <c r="A132" s="4"/>
      <c r="B132" s="3"/>
      <c r="C132" s="3"/>
      <c r="D132" s="3"/>
      <c r="E132" s="5"/>
      <c r="F132" s="6"/>
      <c r="G132" s="6"/>
    </row>
    <row r="133" spans="1:7" hidden="1">
      <c r="A133" s="4"/>
      <c r="B133" s="3"/>
      <c r="C133" s="3"/>
      <c r="D133" s="3"/>
      <c r="E133" s="5"/>
      <c r="F133" s="6"/>
      <c r="G133" s="6"/>
    </row>
    <row r="134" spans="1:7" hidden="1">
      <c r="A134" s="4"/>
      <c r="B134" s="3"/>
      <c r="C134" s="3"/>
      <c r="D134" s="3"/>
      <c r="E134" s="5"/>
      <c r="F134" s="6"/>
      <c r="G134" s="6"/>
    </row>
    <row r="135" spans="1:7">
      <c r="A135" s="9"/>
      <c r="B135" s="10"/>
      <c r="C135" s="10" t="s">
        <v>8</v>
      </c>
      <c r="D135" s="10"/>
      <c r="E135" s="11"/>
      <c r="F135" s="12"/>
      <c r="G135" s="12">
        <f>SUM(G119:G134)</f>
        <v>859963.86</v>
      </c>
    </row>
    <row r="136" spans="1:7">
      <c r="A136" s="13"/>
      <c r="B136" s="3" t="s">
        <v>142</v>
      </c>
      <c r="C136" s="3" t="s">
        <v>152</v>
      </c>
      <c r="D136" s="3" t="s">
        <v>7</v>
      </c>
      <c r="E136" s="5">
        <v>132</v>
      </c>
      <c r="F136" s="6">
        <v>8970.48</v>
      </c>
      <c r="G136" s="6">
        <v>1184103.3600000001</v>
      </c>
    </row>
    <row r="137" spans="1:7">
      <c r="A137" s="13"/>
      <c r="B137" s="3"/>
      <c r="C137" s="3" t="s">
        <v>153</v>
      </c>
      <c r="D137" s="3" t="s">
        <v>7</v>
      </c>
      <c r="E137" s="5">
        <v>7</v>
      </c>
      <c r="F137" s="6">
        <v>12438.45</v>
      </c>
      <c r="G137" s="6">
        <v>87069.15</v>
      </c>
    </row>
    <row r="138" spans="1:7">
      <c r="A138" s="9"/>
      <c r="B138" s="10"/>
      <c r="C138" s="10" t="s">
        <v>8</v>
      </c>
      <c r="D138" s="10"/>
      <c r="E138" s="11"/>
      <c r="F138" s="12"/>
      <c r="G138" s="12">
        <f>SUM(G136:G137)</f>
        <v>1271172.51</v>
      </c>
    </row>
    <row r="139" spans="1:7">
      <c r="A139" s="13"/>
      <c r="B139" s="3" t="s">
        <v>143</v>
      </c>
      <c r="C139" s="3" t="s">
        <v>152</v>
      </c>
      <c r="D139" s="3" t="s">
        <v>7</v>
      </c>
      <c r="E139" s="5">
        <v>105</v>
      </c>
      <c r="F139" s="6">
        <v>8970.48</v>
      </c>
      <c r="G139" s="6">
        <v>941900.4</v>
      </c>
    </row>
    <row r="140" spans="1:7">
      <c r="A140" s="13"/>
      <c r="B140" s="3"/>
      <c r="C140" s="3" t="s">
        <v>153</v>
      </c>
      <c r="D140" s="3" t="s">
        <v>7</v>
      </c>
      <c r="E140" s="5">
        <v>2</v>
      </c>
      <c r="F140" s="6">
        <v>12438.45</v>
      </c>
      <c r="G140" s="6">
        <v>24876.9</v>
      </c>
    </row>
    <row r="141" spans="1:7">
      <c r="A141" s="9"/>
      <c r="B141" s="10"/>
      <c r="C141" s="10" t="s">
        <v>8</v>
      </c>
      <c r="D141" s="10"/>
      <c r="E141" s="11"/>
      <c r="F141" s="12"/>
      <c r="G141" s="12">
        <f>SUM(G139:G140)</f>
        <v>966777.3</v>
      </c>
    </row>
    <row r="142" spans="1:7" ht="22.5" customHeight="1">
      <c r="A142" s="4"/>
      <c r="B142" s="3" t="s">
        <v>55</v>
      </c>
      <c r="C142" s="3" t="s">
        <v>152</v>
      </c>
      <c r="D142" s="3" t="s">
        <v>7</v>
      </c>
      <c r="E142" s="5">
        <v>13</v>
      </c>
      <c r="F142" s="6">
        <v>8970.48</v>
      </c>
      <c r="G142" s="6">
        <v>116616.24</v>
      </c>
    </row>
    <row r="143" spans="1:7">
      <c r="A143" s="4"/>
      <c r="B143" s="3"/>
      <c r="C143" s="3" t="s">
        <v>153</v>
      </c>
      <c r="D143" s="3" t="s">
        <v>7</v>
      </c>
      <c r="E143" s="5">
        <v>5</v>
      </c>
      <c r="F143" s="6">
        <v>12438.45</v>
      </c>
      <c r="G143" s="6">
        <v>62192.25</v>
      </c>
    </row>
    <row r="144" spans="1:7" hidden="1">
      <c r="A144" s="4"/>
      <c r="B144" s="3"/>
      <c r="C144" s="3"/>
      <c r="D144" s="3"/>
      <c r="E144" s="16"/>
      <c r="F144" s="15"/>
      <c r="G144" s="15"/>
    </row>
    <row r="145" spans="1:8" hidden="1">
      <c r="A145" s="4"/>
      <c r="B145" s="3"/>
      <c r="C145" s="3"/>
      <c r="D145" s="3"/>
      <c r="E145" s="16"/>
      <c r="F145" s="15"/>
      <c r="G145" s="15"/>
    </row>
    <row r="146" spans="1:8" hidden="1">
      <c r="A146" s="4"/>
      <c r="B146" s="3"/>
      <c r="C146" s="3"/>
      <c r="D146" s="3"/>
      <c r="E146" s="16"/>
      <c r="F146" s="15"/>
      <c r="G146" s="15"/>
    </row>
    <row r="147" spans="1:8" hidden="1">
      <c r="A147" s="4"/>
      <c r="B147" s="3"/>
      <c r="C147" s="3"/>
      <c r="D147" s="3"/>
      <c r="E147" s="16"/>
      <c r="F147" s="15"/>
      <c r="G147" s="15"/>
    </row>
    <row r="148" spans="1:8" hidden="1">
      <c r="A148" s="4"/>
      <c r="B148" s="3"/>
      <c r="C148" s="3"/>
      <c r="D148" s="3"/>
      <c r="E148" s="16"/>
      <c r="F148" s="15"/>
      <c r="G148" s="15"/>
    </row>
    <row r="149" spans="1:8" hidden="1">
      <c r="A149" s="4"/>
      <c r="B149" s="3"/>
      <c r="C149" s="3"/>
      <c r="D149" s="3"/>
      <c r="E149" s="16"/>
      <c r="F149" s="15"/>
      <c r="G149" s="15"/>
    </row>
    <row r="150" spans="1:8" hidden="1">
      <c r="A150" s="4"/>
      <c r="B150" s="3"/>
      <c r="C150" s="3"/>
      <c r="D150" s="3"/>
      <c r="E150" s="16"/>
      <c r="F150" s="15"/>
      <c r="G150" s="15"/>
    </row>
    <row r="151" spans="1:8" hidden="1">
      <c r="A151" s="4"/>
      <c r="B151" s="3"/>
      <c r="C151" s="3"/>
      <c r="D151" s="3"/>
      <c r="E151" s="5"/>
      <c r="F151" s="6"/>
      <c r="G151" s="6"/>
    </row>
    <row r="152" spans="1:8">
      <c r="A152" s="9"/>
      <c r="B152" s="10"/>
      <c r="C152" s="10" t="s">
        <v>8</v>
      </c>
      <c r="D152" s="10"/>
      <c r="E152" s="11"/>
      <c r="F152" s="12"/>
      <c r="G152" s="12">
        <f>SUM(G142:G151)</f>
        <v>178808.49</v>
      </c>
    </row>
    <row r="153" spans="1:8" hidden="1">
      <c r="A153" s="13"/>
      <c r="B153" s="14"/>
      <c r="C153" s="3"/>
      <c r="D153" s="3"/>
      <c r="E153" s="5"/>
      <c r="F153" s="6"/>
      <c r="G153" s="6"/>
    </row>
    <row r="154" spans="1:8" hidden="1">
      <c r="A154" s="9"/>
      <c r="B154" s="10"/>
      <c r="C154" s="10" t="s">
        <v>8</v>
      </c>
      <c r="D154" s="10"/>
      <c r="E154" s="11"/>
      <c r="F154" s="12"/>
      <c r="G154" s="12">
        <f>SUM(G153)</f>
        <v>0</v>
      </c>
    </row>
    <row r="155" spans="1:8" hidden="1">
      <c r="A155" s="13"/>
      <c r="B155" s="14"/>
      <c r="C155" s="3"/>
      <c r="D155" s="3"/>
      <c r="E155" s="5"/>
      <c r="F155" s="6"/>
      <c r="G155" s="6"/>
    </row>
    <row r="156" spans="1:8">
      <c r="A156" s="56" t="s">
        <v>144</v>
      </c>
      <c r="B156" s="57"/>
      <c r="C156" s="19"/>
      <c r="D156" s="19"/>
      <c r="E156" s="21"/>
      <c r="F156" s="22"/>
      <c r="G156" s="22">
        <f>G152+G141+G138+G135+G118+G110+G101+G98+G95+G92+G72+G69+G66+G63+G60+G45+G42+G39+G36+G21+G18+G15</f>
        <v>21357418.32</v>
      </c>
      <c r="H156" s="8"/>
    </row>
    <row r="157" spans="1:8">
      <c r="A157" s="4"/>
      <c r="B157" s="3" t="s">
        <v>43</v>
      </c>
      <c r="C157" s="3" t="s">
        <v>152</v>
      </c>
      <c r="D157" s="3" t="s">
        <v>7</v>
      </c>
      <c r="E157" s="5">
        <v>15</v>
      </c>
      <c r="F157" s="6">
        <v>8970.48</v>
      </c>
      <c r="G157" s="6">
        <v>134557.20000000001</v>
      </c>
    </row>
    <row r="158" spans="1:8">
      <c r="A158" s="4"/>
      <c r="B158" s="3"/>
      <c r="C158" s="3" t="s">
        <v>153</v>
      </c>
      <c r="D158" s="3" t="s">
        <v>7</v>
      </c>
      <c r="E158" s="5">
        <v>2</v>
      </c>
      <c r="F158" s="6">
        <v>12438.45</v>
      </c>
      <c r="G158" s="6">
        <v>24876.9</v>
      </c>
    </row>
    <row r="159" spans="1:8">
      <c r="A159" s="9"/>
      <c r="B159" s="10"/>
      <c r="C159" s="10" t="s">
        <v>8</v>
      </c>
      <c r="D159" s="10"/>
      <c r="E159" s="11"/>
      <c r="F159" s="12"/>
      <c r="G159" s="12">
        <f>SUM(G157+G158)</f>
        <v>159434.1</v>
      </c>
    </row>
    <row r="160" spans="1:8">
      <c r="A160" s="56" t="s">
        <v>150</v>
      </c>
      <c r="B160" s="57"/>
      <c r="C160" s="19"/>
      <c r="D160" s="19"/>
      <c r="E160" s="21"/>
      <c r="F160" s="22"/>
      <c r="G160" s="22">
        <f>G159</f>
        <v>159434.1</v>
      </c>
      <c r="H160" s="8"/>
    </row>
    <row r="161" spans="1:8" hidden="1">
      <c r="A161" s="13"/>
      <c r="B161" s="14" t="s">
        <v>145</v>
      </c>
      <c r="C161" s="3"/>
      <c r="D161" s="3"/>
      <c r="E161" s="5"/>
      <c r="F161" s="6"/>
      <c r="G161" s="6"/>
    </row>
    <row r="162" spans="1:8" hidden="1">
      <c r="A162" s="13"/>
      <c r="B162" s="14"/>
      <c r="C162" s="3"/>
      <c r="D162" s="3"/>
      <c r="E162" s="5"/>
      <c r="F162" s="15"/>
      <c r="G162" s="15"/>
    </row>
    <row r="163" spans="1:8" hidden="1">
      <c r="A163" s="9"/>
      <c r="B163" s="10"/>
      <c r="C163" s="10"/>
      <c r="D163" s="10"/>
      <c r="E163" s="11"/>
      <c r="F163" s="12"/>
      <c r="G163" s="12">
        <f>SUM(G161:G162)</f>
        <v>0</v>
      </c>
    </row>
    <row r="164" spans="1:8" hidden="1">
      <c r="A164" s="56" t="s">
        <v>146</v>
      </c>
      <c r="B164" s="57"/>
      <c r="C164" s="19"/>
      <c r="D164" s="19"/>
      <c r="E164" s="21"/>
      <c r="F164" s="22"/>
      <c r="G164" s="22">
        <f>G163</f>
        <v>0</v>
      </c>
      <c r="H164" s="8"/>
    </row>
    <row r="165" spans="1:8" s="18" customFormat="1" hidden="1">
      <c r="A165" s="13"/>
      <c r="B165" s="14" t="s">
        <v>106</v>
      </c>
      <c r="C165" s="3"/>
      <c r="D165" s="3"/>
      <c r="E165" s="5"/>
      <c r="F165" s="6"/>
      <c r="G165" s="6"/>
    </row>
    <row r="166" spans="1:8" s="18" customFormat="1" hidden="1">
      <c r="A166" s="13"/>
      <c r="B166" s="14"/>
      <c r="C166" s="14"/>
      <c r="D166" s="3"/>
      <c r="E166" s="16"/>
      <c r="F166" s="15"/>
      <c r="G166" s="15"/>
    </row>
    <row r="167" spans="1:8" hidden="1">
      <c r="A167" s="9"/>
      <c r="B167" s="10"/>
      <c r="C167" s="10"/>
      <c r="D167" s="10"/>
      <c r="E167" s="11"/>
      <c r="F167" s="12"/>
      <c r="G167" s="12">
        <f>SUM(G165:G166)</f>
        <v>0</v>
      </c>
    </row>
    <row r="168" spans="1:8" s="18" customFormat="1" hidden="1">
      <c r="A168" s="13"/>
      <c r="B168" s="14" t="s">
        <v>107</v>
      </c>
      <c r="C168" s="3"/>
      <c r="D168" s="3"/>
      <c r="E168" s="5"/>
      <c r="F168" s="6"/>
      <c r="G168" s="6"/>
    </row>
    <row r="169" spans="1:8" s="18" customFormat="1" hidden="1">
      <c r="A169" s="13"/>
      <c r="B169" s="14"/>
      <c r="C169" s="14"/>
      <c r="D169" s="3"/>
      <c r="E169" s="16"/>
      <c r="F169" s="15"/>
      <c r="G169" s="15"/>
    </row>
    <row r="170" spans="1:8" s="18" customFormat="1" hidden="1">
      <c r="A170" s="13"/>
      <c r="B170" s="14"/>
      <c r="C170" s="14"/>
      <c r="D170" s="3"/>
      <c r="E170" s="16"/>
      <c r="F170" s="15"/>
      <c r="G170" s="15"/>
    </row>
    <row r="171" spans="1:8" hidden="1">
      <c r="A171" s="13"/>
      <c r="B171" s="14"/>
      <c r="C171" s="14"/>
      <c r="D171" s="14"/>
      <c r="E171" s="16"/>
      <c r="F171" s="15"/>
      <c r="G171" s="15"/>
    </row>
    <row r="172" spans="1:8" hidden="1">
      <c r="A172" s="9"/>
      <c r="B172" s="10"/>
      <c r="C172" s="10"/>
      <c r="D172" s="10"/>
      <c r="E172" s="11"/>
      <c r="F172" s="12"/>
      <c r="G172" s="12">
        <f>SUM(G168:G171)</f>
        <v>0</v>
      </c>
    </row>
    <row r="173" spans="1:8" s="41" customFormat="1" ht="15" hidden="1" customHeight="1">
      <c r="A173" s="20"/>
      <c r="B173" s="43" t="s">
        <v>147</v>
      </c>
      <c r="C173" s="19"/>
      <c r="D173" s="19"/>
      <c r="E173" s="21"/>
      <c r="F173" s="22"/>
      <c r="G173" s="22">
        <f>G172+G167</f>
        <v>0</v>
      </c>
    </row>
    <row r="174" spans="1:8">
      <c r="A174" s="20"/>
      <c r="B174" s="19"/>
      <c r="C174" s="19"/>
      <c r="D174" s="19"/>
      <c r="E174" s="21"/>
      <c r="F174" s="22"/>
      <c r="G174" s="24">
        <f>G156+G164+G173+G160</f>
        <v>21516852.420000002</v>
      </c>
    </row>
    <row r="176" spans="1:8">
      <c r="B176" s="2" t="s">
        <v>124</v>
      </c>
    </row>
    <row r="187" ht="15" hidden="1" customHeight="1"/>
    <row r="188" ht="15" hidden="1" customHeight="1"/>
    <row r="189" ht="15" hidden="1" customHeight="1"/>
    <row r="190" ht="15" hidden="1" customHeight="1"/>
    <row r="191" ht="15" hidden="1" customHeight="1"/>
    <row r="192" ht="15" hidden="1" customHeight="1"/>
    <row r="193" ht="15" hidden="1" customHeight="1"/>
    <row r="194" ht="15" hidden="1" customHeight="1"/>
    <row r="195" ht="15" hidden="1" customHeight="1"/>
    <row r="196" ht="15" hidden="1" customHeight="1"/>
    <row r="197" ht="15" hidden="1" customHeight="1"/>
    <row r="198" ht="15" hidden="1" customHeight="1"/>
    <row r="199" ht="15" hidden="1" customHeight="1"/>
    <row r="200" ht="15" hidden="1" customHeight="1"/>
  </sheetData>
  <mergeCells count="4">
    <mergeCell ref="A1:G1"/>
    <mergeCell ref="A156:B156"/>
    <mergeCell ref="A160:B160"/>
    <mergeCell ref="A164:B16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596"/>
  <sheetViews>
    <sheetView workbookViewId="0">
      <pane ySplit="2" topLeftCell="A128" activePane="bottomLeft" state="frozen"/>
      <selection pane="bottomLeft" activeCell="N104" sqref="N104"/>
    </sheetView>
  </sheetViews>
  <sheetFormatPr defaultRowHeight="15"/>
  <cols>
    <col min="1" max="1" width="3.85546875" style="23" customWidth="1"/>
    <col min="2" max="2" width="29.42578125" style="2" customWidth="1"/>
    <col min="3" max="3" width="36" style="2" customWidth="1"/>
    <col min="4" max="4" width="10.7109375" style="2" customWidth="1"/>
    <col min="5" max="5" width="10.7109375" style="25" customWidth="1"/>
    <col min="6" max="6" width="14.7109375" style="8" customWidth="1"/>
    <col min="7" max="7" width="13.85546875" style="8" customWidth="1"/>
    <col min="8" max="8" width="20.7109375" style="2" customWidth="1"/>
    <col min="9" max="16384" width="9.140625" style="2"/>
  </cols>
  <sheetData>
    <row r="1" spans="1:10" ht="18.75">
      <c r="A1" s="44" t="s">
        <v>156</v>
      </c>
      <c r="B1" s="44"/>
      <c r="C1" s="44"/>
      <c r="D1" s="44"/>
      <c r="E1" s="44"/>
      <c r="F1" s="44"/>
      <c r="G1" s="44"/>
    </row>
    <row r="2" spans="1:10" ht="30">
      <c r="A2" s="27" t="s">
        <v>0</v>
      </c>
      <c r="B2" s="29" t="s">
        <v>1</v>
      </c>
      <c r="C2" s="29" t="s">
        <v>2</v>
      </c>
      <c r="D2" s="29" t="s">
        <v>3</v>
      </c>
      <c r="E2" s="30" t="s">
        <v>4</v>
      </c>
      <c r="F2" s="31" t="s">
        <v>5</v>
      </c>
      <c r="G2" s="31" t="s">
        <v>6</v>
      </c>
    </row>
    <row r="3" spans="1:10">
      <c r="A3" s="4"/>
      <c r="B3" s="3" t="s">
        <v>125</v>
      </c>
      <c r="C3" s="3" t="s">
        <v>157</v>
      </c>
      <c r="D3" s="3" t="s">
        <v>7</v>
      </c>
      <c r="E3" s="5">
        <v>3</v>
      </c>
      <c r="F3" s="6">
        <v>15507.25</v>
      </c>
      <c r="G3" s="6">
        <v>46521.75</v>
      </c>
      <c r="H3" s="8">
        <f>G3+G9+G10+G16+G17+G19+G20+G26+G27+G33+G34+G40+G41+G47+G48+G54+G55+G61+G62+G68+G69+G75+G76+G78+G79+G85+G86+G92+G94+G95+G101+G102+G104+G105+G107+G108+G114+G115+G117+G118+G124+G125+G132</f>
        <v>7453746.8499999978</v>
      </c>
      <c r="I3" s="2" t="s">
        <v>167</v>
      </c>
    </row>
    <row r="4" spans="1:10" ht="30">
      <c r="A4" s="4"/>
      <c r="B4" s="42" t="s">
        <v>164</v>
      </c>
      <c r="C4" s="3" t="s">
        <v>165</v>
      </c>
      <c r="D4" s="3" t="s">
        <v>7</v>
      </c>
      <c r="E4" s="5">
        <v>4</v>
      </c>
      <c r="F4" s="6">
        <v>14800.24</v>
      </c>
      <c r="G4" s="6">
        <v>59200.959999999999</v>
      </c>
    </row>
    <row r="5" spans="1:10" ht="30">
      <c r="A5" s="4"/>
      <c r="B5" s="42" t="s">
        <v>164</v>
      </c>
      <c r="C5" s="3" t="s">
        <v>14</v>
      </c>
      <c r="D5" s="3" t="s">
        <v>7</v>
      </c>
      <c r="E5" s="5">
        <v>4</v>
      </c>
      <c r="F5" s="6">
        <v>98.13</v>
      </c>
      <c r="G5" s="6">
        <v>392.52</v>
      </c>
      <c r="H5" s="8">
        <f>G4+G5+G6+G11+G12+G13+G21+G22+G23+G28+G29+G30+G35+G36+G37+G42+G43+G44+G49+G50+G51+G56+G57+G58+G63+G64+G65+G70+G71+G72+G80+G81+G82+G87+G88+G89+G96+G97+G98+G109+G110+G111+G119+G120+G121+G126+G127+G128</f>
        <v>1053717</v>
      </c>
      <c r="I5" s="2" t="s">
        <v>168</v>
      </c>
      <c r="J5" s="2">
        <v>7520</v>
      </c>
    </row>
    <row r="6" spans="1:10" ht="30">
      <c r="A6" s="4"/>
      <c r="B6" s="42" t="s">
        <v>164</v>
      </c>
      <c r="C6" s="3" t="s">
        <v>58</v>
      </c>
      <c r="D6" s="3" t="s">
        <v>7</v>
      </c>
      <c r="E6" s="5">
        <v>4</v>
      </c>
      <c r="F6" s="6">
        <v>154.72999999999999</v>
      </c>
      <c r="G6" s="6">
        <v>618.91999999999996</v>
      </c>
    </row>
    <row r="7" spans="1:10" ht="30">
      <c r="A7" s="4"/>
      <c r="B7" s="42" t="s">
        <v>164</v>
      </c>
      <c r="C7" s="3" t="s">
        <v>166</v>
      </c>
      <c r="D7" s="3" t="s">
        <v>7</v>
      </c>
      <c r="E7" s="5">
        <v>1</v>
      </c>
      <c r="F7" s="6">
        <v>6999</v>
      </c>
      <c r="G7" s="6">
        <v>6999</v>
      </c>
      <c r="H7" s="8">
        <f>G7+G14+G24+G31+G38+G45+G52+G59+G66+G73+G83+G90+G99+G112+G122+G129</f>
        <v>111984</v>
      </c>
    </row>
    <row r="8" spans="1:10">
      <c r="A8" s="9"/>
      <c r="B8" s="10"/>
      <c r="C8" s="10" t="s">
        <v>8</v>
      </c>
      <c r="D8" s="10"/>
      <c r="E8" s="11"/>
      <c r="F8" s="12"/>
      <c r="G8" s="12">
        <f>SUM(G3:G7)</f>
        <v>113733.15</v>
      </c>
    </row>
    <row r="9" spans="1:10" s="18" customFormat="1" ht="30">
      <c r="A9" s="13"/>
      <c r="B9" s="3" t="s">
        <v>129</v>
      </c>
      <c r="C9" s="28" t="s">
        <v>158</v>
      </c>
      <c r="D9" s="14" t="s">
        <v>7</v>
      </c>
      <c r="E9" s="16">
        <v>16</v>
      </c>
      <c r="F9" s="15">
        <v>17254.55</v>
      </c>
      <c r="G9" s="15">
        <v>276072.8</v>
      </c>
    </row>
    <row r="10" spans="1:10" s="18" customFormat="1">
      <c r="A10" s="13"/>
      <c r="B10" s="14"/>
      <c r="C10" s="3" t="s">
        <v>157</v>
      </c>
      <c r="D10" s="3" t="s">
        <v>7</v>
      </c>
      <c r="E10" s="5">
        <v>4</v>
      </c>
      <c r="F10" s="6">
        <v>15507.25</v>
      </c>
      <c r="G10" s="6">
        <v>62029</v>
      </c>
    </row>
    <row r="11" spans="1:10" ht="30">
      <c r="A11" s="4"/>
      <c r="B11" s="42" t="s">
        <v>164</v>
      </c>
      <c r="C11" s="3" t="s">
        <v>165</v>
      </c>
      <c r="D11" s="3" t="s">
        <v>7</v>
      </c>
      <c r="E11" s="5">
        <v>5</v>
      </c>
      <c r="F11" s="6">
        <v>14800.24</v>
      </c>
      <c r="G11" s="6">
        <v>74001.2</v>
      </c>
    </row>
    <row r="12" spans="1:10" ht="30">
      <c r="A12" s="4"/>
      <c r="B12" s="42" t="s">
        <v>164</v>
      </c>
      <c r="C12" s="3" t="s">
        <v>14</v>
      </c>
      <c r="D12" s="3" t="s">
        <v>7</v>
      </c>
      <c r="E12" s="5">
        <v>5</v>
      </c>
      <c r="F12" s="6">
        <v>98.13</v>
      </c>
      <c r="G12" s="6">
        <v>490.65</v>
      </c>
    </row>
    <row r="13" spans="1:10" ht="30">
      <c r="A13" s="4"/>
      <c r="B13" s="42" t="s">
        <v>164</v>
      </c>
      <c r="C13" s="3" t="s">
        <v>58</v>
      </c>
      <c r="D13" s="3" t="s">
        <v>7</v>
      </c>
      <c r="E13" s="5">
        <v>5</v>
      </c>
      <c r="F13" s="6">
        <v>154.72999999999999</v>
      </c>
      <c r="G13" s="6">
        <v>773.65</v>
      </c>
    </row>
    <row r="14" spans="1:10" ht="30">
      <c r="A14" s="4"/>
      <c r="B14" s="42" t="s">
        <v>164</v>
      </c>
      <c r="C14" s="3" t="s">
        <v>166</v>
      </c>
      <c r="D14" s="3" t="s">
        <v>7</v>
      </c>
      <c r="E14" s="5">
        <v>1</v>
      </c>
      <c r="F14" s="6">
        <v>6999</v>
      </c>
      <c r="G14" s="6">
        <v>6999</v>
      </c>
    </row>
    <row r="15" spans="1:10">
      <c r="A15" s="9"/>
      <c r="B15" s="10"/>
      <c r="C15" s="10" t="s">
        <v>8</v>
      </c>
      <c r="D15" s="10"/>
      <c r="E15" s="11"/>
      <c r="F15" s="12"/>
      <c r="G15" s="12">
        <f>SUM(G9:G14)</f>
        <v>420366.30000000005</v>
      </c>
    </row>
    <row r="16" spans="1:10" s="18" customFormat="1" ht="30">
      <c r="A16" s="13"/>
      <c r="B16" s="3" t="s">
        <v>126</v>
      </c>
      <c r="C16" s="28" t="s">
        <v>158</v>
      </c>
      <c r="D16" s="14" t="s">
        <v>7</v>
      </c>
      <c r="E16" s="16">
        <v>16</v>
      </c>
      <c r="F16" s="15">
        <v>17254.55</v>
      </c>
      <c r="G16" s="15">
        <v>276072.8</v>
      </c>
    </row>
    <row r="17" spans="1:7" s="18" customFormat="1">
      <c r="A17" s="13"/>
      <c r="B17" s="14"/>
      <c r="C17" s="3" t="s">
        <v>157</v>
      </c>
      <c r="D17" s="3" t="s">
        <v>7</v>
      </c>
      <c r="E17" s="5">
        <v>4</v>
      </c>
      <c r="F17" s="6">
        <v>15507.25</v>
      </c>
      <c r="G17" s="6">
        <v>62029</v>
      </c>
    </row>
    <row r="18" spans="1:7">
      <c r="A18" s="9"/>
      <c r="B18" s="10"/>
      <c r="C18" s="10" t="s">
        <v>8</v>
      </c>
      <c r="D18" s="10"/>
      <c r="E18" s="11"/>
      <c r="F18" s="12"/>
      <c r="G18" s="12">
        <f>SUM(G16:G17)</f>
        <v>338101.8</v>
      </c>
    </row>
    <row r="19" spans="1:7" s="18" customFormat="1" ht="30">
      <c r="A19" s="13"/>
      <c r="B19" s="3" t="s">
        <v>127</v>
      </c>
      <c r="C19" s="28" t="s">
        <v>158</v>
      </c>
      <c r="D19" s="14" t="s">
        <v>7</v>
      </c>
      <c r="E19" s="16">
        <v>16</v>
      </c>
      <c r="F19" s="15">
        <v>17254.55</v>
      </c>
      <c r="G19" s="15">
        <v>276072.8</v>
      </c>
    </row>
    <row r="20" spans="1:7" s="18" customFormat="1">
      <c r="A20" s="13"/>
      <c r="B20" s="14"/>
      <c r="C20" s="3" t="s">
        <v>157</v>
      </c>
      <c r="D20" s="3" t="s">
        <v>7</v>
      </c>
      <c r="E20" s="5">
        <v>4</v>
      </c>
      <c r="F20" s="6">
        <v>15507.25</v>
      </c>
      <c r="G20" s="6">
        <v>62029</v>
      </c>
    </row>
    <row r="21" spans="1:7" ht="30">
      <c r="A21" s="4"/>
      <c r="B21" s="42" t="s">
        <v>164</v>
      </c>
      <c r="C21" s="3" t="s">
        <v>165</v>
      </c>
      <c r="D21" s="3" t="s">
        <v>7</v>
      </c>
      <c r="E21" s="5">
        <v>4</v>
      </c>
      <c r="F21" s="6">
        <v>14800.24</v>
      </c>
      <c r="G21" s="6">
        <v>59200.959999999999</v>
      </c>
    </row>
    <row r="22" spans="1:7" ht="30">
      <c r="A22" s="4"/>
      <c r="B22" s="42" t="s">
        <v>164</v>
      </c>
      <c r="C22" s="3" t="s">
        <v>14</v>
      </c>
      <c r="D22" s="3" t="s">
        <v>7</v>
      </c>
      <c r="E22" s="5">
        <v>4</v>
      </c>
      <c r="F22" s="6">
        <v>98.13</v>
      </c>
      <c r="G22" s="6">
        <v>392.52</v>
      </c>
    </row>
    <row r="23" spans="1:7" ht="30">
      <c r="A23" s="4"/>
      <c r="B23" s="42" t="s">
        <v>164</v>
      </c>
      <c r="C23" s="3" t="s">
        <v>58</v>
      </c>
      <c r="D23" s="3" t="s">
        <v>7</v>
      </c>
      <c r="E23" s="5">
        <v>4</v>
      </c>
      <c r="F23" s="6">
        <v>154.72999999999999</v>
      </c>
      <c r="G23" s="6">
        <v>618.91999999999996</v>
      </c>
    </row>
    <row r="24" spans="1:7" ht="30">
      <c r="A24" s="4"/>
      <c r="B24" s="42" t="s">
        <v>164</v>
      </c>
      <c r="C24" s="3" t="s">
        <v>166</v>
      </c>
      <c r="D24" s="3" t="s">
        <v>7</v>
      </c>
      <c r="E24" s="5">
        <v>1</v>
      </c>
      <c r="F24" s="6">
        <v>6999</v>
      </c>
      <c r="G24" s="6">
        <v>6999</v>
      </c>
    </row>
    <row r="25" spans="1:7">
      <c r="A25" s="9"/>
      <c r="B25" s="10"/>
      <c r="C25" s="10" t="s">
        <v>8</v>
      </c>
      <c r="D25" s="10"/>
      <c r="E25" s="11"/>
      <c r="F25" s="12"/>
      <c r="G25" s="12">
        <f>SUM(G19:G24)</f>
        <v>405313.2</v>
      </c>
    </row>
    <row r="26" spans="1:7" s="18" customFormat="1" ht="30">
      <c r="A26" s="13"/>
      <c r="B26" s="3" t="s">
        <v>154</v>
      </c>
      <c r="C26" s="28" t="s">
        <v>158</v>
      </c>
      <c r="D26" s="14" t="s">
        <v>7</v>
      </c>
      <c r="E26" s="16">
        <v>32</v>
      </c>
      <c r="F26" s="15">
        <v>17254.55</v>
      </c>
      <c r="G26" s="15">
        <v>552145.6</v>
      </c>
    </row>
    <row r="27" spans="1:7" s="18" customFormat="1">
      <c r="A27" s="13"/>
      <c r="B27" s="14"/>
      <c r="C27" s="3" t="s">
        <v>157</v>
      </c>
      <c r="D27" s="3" t="s">
        <v>7</v>
      </c>
      <c r="E27" s="5">
        <v>4</v>
      </c>
      <c r="F27" s="6">
        <v>15507.25</v>
      </c>
      <c r="G27" s="6">
        <v>62029</v>
      </c>
    </row>
    <row r="28" spans="1:7" ht="30">
      <c r="A28" s="4"/>
      <c r="B28" s="42" t="s">
        <v>164</v>
      </c>
      <c r="C28" s="3" t="s">
        <v>165</v>
      </c>
      <c r="D28" s="3" t="s">
        <v>7</v>
      </c>
      <c r="E28" s="5">
        <v>6</v>
      </c>
      <c r="F28" s="6">
        <v>14800.24</v>
      </c>
      <c r="G28" s="6">
        <v>88801.44</v>
      </c>
    </row>
    <row r="29" spans="1:7" ht="30">
      <c r="A29" s="4"/>
      <c r="B29" s="42" t="s">
        <v>164</v>
      </c>
      <c r="C29" s="3" t="s">
        <v>14</v>
      </c>
      <c r="D29" s="3" t="s">
        <v>7</v>
      </c>
      <c r="E29" s="5">
        <v>6</v>
      </c>
      <c r="F29" s="6">
        <v>98.13</v>
      </c>
      <c r="G29" s="6">
        <v>588.78</v>
      </c>
    </row>
    <row r="30" spans="1:7" ht="30">
      <c r="A30" s="4"/>
      <c r="B30" s="42" t="s">
        <v>164</v>
      </c>
      <c r="C30" s="3" t="s">
        <v>58</v>
      </c>
      <c r="D30" s="3" t="s">
        <v>7</v>
      </c>
      <c r="E30" s="5">
        <v>6</v>
      </c>
      <c r="F30" s="6">
        <v>154.72999999999999</v>
      </c>
      <c r="G30" s="6">
        <v>928.38</v>
      </c>
    </row>
    <row r="31" spans="1:7" ht="30">
      <c r="A31" s="4"/>
      <c r="B31" s="42" t="s">
        <v>164</v>
      </c>
      <c r="C31" s="3" t="s">
        <v>166</v>
      </c>
      <c r="D31" s="3" t="s">
        <v>7</v>
      </c>
      <c r="E31" s="5">
        <v>1</v>
      </c>
      <c r="F31" s="6">
        <v>6999</v>
      </c>
      <c r="G31" s="6">
        <v>6999</v>
      </c>
    </row>
    <row r="32" spans="1:7">
      <c r="A32" s="9"/>
      <c r="B32" s="10"/>
      <c r="C32" s="10" t="s">
        <v>8</v>
      </c>
      <c r="D32" s="10"/>
      <c r="E32" s="11"/>
      <c r="F32" s="12"/>
      <c r="G32" s="12">
        <f>SUM(G26:G31)</f>
        <v>711492.20000000007</v>
      </c>
    </row>
    <row r="33" spans="1:7" s="18" customFormat="1" ht="30">
      <c r="A33" s="13"/>
      <c r="B33" s="3" t="s">
        <v>130</v>
      </c>
      <c r="C33" s="28" t="s">
        <v>158</v>
      </c>
      <c r="D33" s="14" t="s">
        <v>7</v>
      </c>
      <c r="E33" s="16">
        <v>16</v>
      </c>
      <c r="F33" s="15">
        <v>17254.55</v>
      </c>
      <c r="G33" s="15">
        <v>276072.8</v>
      </c>
    </row>
    <row r="34" spans="1:7" s="18" customFormat="1">
      <c r="A34" s="13"/>
      <c r="B34" s="14"/>
      <c r="C34" s="3" t="s">
        <v>157</v>
      </c>
      <c r="D34" s="3" t="s">
        <v>7</v>
      </c>
      <c r="E34" s="5">
        <v>4</v>
      </c>
      <c r="F34" s="6">
        <v>15507.25</v>
      </c>
      <c r="G34" s="6">
        <v>62029</v>
      </c>
    </row>
    <row r="35" spans="1:7" ht="30">
      <c r="A35" s="4"/>
      <c r="B35" s="42" t="s">
        <v>164</v>
      </c>
      <c r="C35" s="3" t="s">
        <v>165</v>
      </c>
      <c r="D35" s="3" t="s">
        <v>7</v>
      </c>
      <c r="E35" s="5">
        <v>5</v>
      </c>
      <c r="F35" s="6">
        <v>14800.24</v>
      </c>
      <c r="G35" s="6">
        <v>74001.2</v>
      </c>
    </row>
    <row r="36" spans="1:7" ht="30">
      <c r="A36" s="4"/>
      <c r="B36" s="42" t="s">
        <v>164</v>
      </c>
      <c r="C36" s="3" t="s">
        <v>14</v>
      </c>
      <c r="D36" s="3" t="s">
        <v>7</v>
      </c>
      <c r="E36" s="5">
        <v>5</v>
      </c>
      <c r="F36" s="6">
        <v>98.13</v>
      </c>
      <c r="G36" s="6">
        <v>490.65</v>
      </c>
    </row>
    <row r="37" spans="1:7" ht="30">
      <c r="A37" s="4"/>
      <c r="B37" s="42" t="s">
        <v>164</v>
      </c>
      <c r="C37" s="3" t="s">
        <v>58</v>
      </c>
      <c r="D37" s="3" t="s">
        <v>7</v>
      </c>
      <c r="E37" s="5">
        <v>5</v>
      </c>
      <c r="F37" s="6">
        <v>154.72999999999999</v>
      </c>
      <c r="G37" s="6">
        <v>773.65</v>
      </c>
    </row>
    <row r="38" spans="1:7" ht="30">
      <c r="A38" s="4"/>
      <c r="B38" s="42" t="s">
        <v>164</v>
      </c>
      <c r="C38" s="3" t="s">
        <v>166</v>
      </c>
      <c r="D38" s="3" t="s">
        <v>7</v>
      </c>
      <c r="E38" s="5">
        <v>1</v>
      </c>
      <c r="F38" s="6">
        <v>6999</v>
      </c>
      <c r="G38" s="6">
        <v>6999</v>
      </c>
    </row>
    <row r="39" spans="1:7">
      <c r="A39" s="9"/>
      <c r="B39" s="10"/>
      <c r="C39" s="10" t="s">
        <v>8</v>
      </c>
      <c r="D39" s="10"/>
      <c r="E39" s="11"/>
      <c r="F39" s="12"/>
      <c r="G39" s="12">
        <f>SUM(G33:G38)</f>
        <v>420366.30000000005</v>
      </c>
    </row>
    <row r="40" spans="1:7" s="18" customFormat="1" ht="30">
      <c r="A40" s="13"/>
      <c r="B40" s="3" t="s">
        <v>131</v>
      </c>
      <c r="C40" s="28" t="s">
        <v>158</v>
      </c>
      <c r="D40" s="14" t="s">
        <v>7</v>
      </c>
      <c r="E40" s="16">
        <v>16</v>
      </c>
      <c r="F40" s="15">
        <v>17254.55</v>
      </c>
      <c r="G40" s="15">
        <v>276072.8</v>
      </c>
    </row>
    <row r="41" spans="1:7" s="18" customFormat="1">
      <c r="A41" s="13"/>
      <c r="B41" s="14"/>
      <c r="C41" s="3" t="s">
        <v>157</v>
      </c>
      <c r="D41" s="3" t="s">
        <v>7</v>
      </c>
      <c r="E41" s="5">
        <v>3</v>
      </c>
      <c r="F41" s="6">
        <v>15507.25</v>
      </c>
      <c r="G41" s="6">
        <v>46521.75</v>
      </c>
    </row>
    <row r="42" spans="1:7" ht="30">
      <c r="A42" s="4"/>
      <c r="B42" s="42" t="s">
        <v>164</v>
      </c>
      <c r="C42" s="3" t="s">
        <v>165</v>
      </c>
      <c r="D42" s="3" t="s">
        <v>7</v>
      </c>
      <c r="E42" s="5">
        <v>3</v>
      </c>
      <c r="F42" s="6">
        <v>14800.24</v>
      </c>
      <c r="G42" s="6">
        <v>44400.72</v>
      </c>
    </row>
    <row r="43" spans="1:7" ht="30">
      <c r="A43" s="4"/>
      <c r="B43" s="42" t="s">
        <v>164</v>
      </c>
      <c r="C43" s="3" t="s">
        <v>14</v>
      </c>
      <c r="D43" s="3" t="s">
        <v>7</v>
      </c>
      <c r="E43" s="5">
        <v>3</v>
      </c>
      <c r="F43" s="6">
        <v>98.13</v>
      </c>
      <c r="G43" s="6">
        <v>294.39</v>
      </c>
    </row>
    <row r="44" spans="1:7" ht="30">
      <c r="A44" s="4"/>
      <c r="B44" s="42" t="s">
        <v>164</v>
      </c>
      <c r="C44" s="3" t="s">
        <v>58</v>
      </c>
      <c r="D44" s="3" t="s">
        <v>7</v>
      </c>
      <c r="E44" s="5">
        <v>3</v>
      </c>
      <c r="F44" s="6">
        <v>154.72999999999999</v>
      </c>
      <c r="G44" s="6">
        <v>464.19</v>
      </c>
    </row>
    <row r="45" spans="1:7" ht="30">
      <c r="A45" s="4"/>
      <c r="B45" s="42" t="s">
        <v>164</v>
      </c>
      <c r="C45" s="3" t="s">
        <v>166</v>
      </c>
      <c r="D45" s="3" t="s">
        <v>7</v>
      </c>
      <c r="E45" s="5">
        <v>1</v>
      </c>
      <c r="F45" s="6">
        <v>6999</v>
      </c>
      <c r="G45" s="6">
        <v>6999</v>
      </c>
    </row>
    <row r="46" spans="1:7">
      <c r="A46" s="9"/>
      <c r="B46" s="10"/>
      <c r="C46" s="10" t="s">
        <v>8</v>
      </c>
      <c r="D46" s="10"/>
      <c r="E46" s="11"/>
      <c r="F46" s="12"/>
      <c r="G46" s="12">
        <f>SUM(G40:G45)</f>
        <v>374752.85000000003</v>
      </c>
    </row>
    <row r="47" spans="1:7" s="18" customFormat="1" ht="30">
      <c r="A47" s="13"/>
      <c r="B47" s="3" t="s">
        <v>132</v>
      </c>
      <c r="C47" s="28" t="s">
        <v>158</v>
      </c>
      <c r="D47" s="14" t="s">
        <v>7</v>
      </c>
      <c r="E47" s="16">
        <v>16</v>
      </c>
      <c r="F47" s="15">
        <v>17254.55</v>
      </c>
      <c r="G47" s="15">
        <v>276072.8</v>
      </c>
    </row>
    <row r="48" spans="1:7" s="18" customFormat="1">
      <c r="A48" s="13"/>
      <c r="B48" s="14"/>
      <c r="C48" s="3" t="s">
        <v>157</v>
      </c>
      <c r="D48" s="3" t="s">
        <v>7</v>
      </c>
      <c r="E48" s="5">
        <v>4</v>
      </c>
      <c r="F48" s="6">
        <v>15507.25</v>
      </c>
      <c r="G48" s="6">
        <v>62029</v>
      </c>
    </row>
    <row r="49" spans="1:7" ht="30">
      <c r="A49" s="4"/>
      <c r="B49" s="42" t="s">
        <v>164</v>
      </c>
      <c r="C49" s="3" t="s">
        <v>165</v>
      </c>
      <c r="D49" s="3" t="s">
        <v>7</v>
      </c>
      <c r="E49" s="5">
        <v>5</v>
      </c>
      <c r="F49" s="6">
        <v>14800.24</v>
      </c>
      <c r="G49" s="6">
        <v>74001.2</v>
      </c>
    </row>
    <row r="50" spans="1:7" ht="30">
      <c r="A50" s="4"/>
      <c r="B50" s="42" t="s">
        <v>164</v>
      </c>
      <c r="C50" s="3" t="s">
        <v>14</v>
      </c>
      <c r="D50" s="3" t="s">
        <v>7</v>
      </c>
      <c r="E50" s="5">
        <v>5</v>
      </c>
      <c r="F50" s="6">
        <v>98.13</v>
      </c>
      <c r="G50" s="6">
        <v>490.65</v>
      </c>
    </row>
    <row r="51" spans="1:7" ht="30">
      <c r="A51" s="4"/>
      <c r="B51" s="42" t="s">
        <v>164</v>
      </c>
      <c r="C51" s="3" t="s">
        <v>58</v>
      </c>
      <c r="D51" s="3" t="s">
        <v>7</v>
      </c>
      <c r="E51" s="5">
        <v>5</v>
      </c>
      <c r="F51" s="6">
        <v>154.72999999999999</v>
      </c>
      <c r="G51" s="6">
        <v>773.65</v>
      </c>
    </row>
    <row r="52" spans="1:7" ht="30">
      <c r="A52" s="4"/>
      <c r="B52" s="42" t="s">
        <v>164</v>
      </c>
      <c r="C52" s="3" t="s">
        <v>166</v>
      </c>
      <c r="D52" s="3" t="s">
        <v>7</v>
      </c>
      <c r="E52" s="5">
        <v>1</v>
      </c>
      <c r="F52" s="6">
        <v>6999</v>
      </c>
      <c r="G52" s="6">
        <v>6999</v>
      </c>
    </row>
    <row r="53" spans="1:7">
      <c r="A53" s="9"/>
      <c r="B53" s="10"/>
      <c r="C53" s="10" t="s">
        <v>8</v>
      </c>
      <c r="D53" s="10"/>
      <c r="E53" s="11"/>
      <c r="F53" s="12"/>
      <c r="G53" s="12">
        <f>SUM(G47:G52)</f>
        <v>420366.30000000005</v>
      </c>
    </row>
    <row r="54" spans="1:7" s="18" customFormat="1" ht="30">
      <c r="A54" s="13"/>
      <c r="B54" s="3" t="s">
        <v>133</v>
      </c>
      <c r="C54" s="28" t="s">
        <v>158</v>
      </c>
      <c r="D54" s="14" t="s">
        <v>7</v>
      </c>
      <c r="E54" s="16">
        <v>16</v>
      </c>
      <c r="F54" s="15">
        <v>17254.55</v>
      </c>
      <c r="G54" s="15">
        <v>276072.8</v>
      </c>
    </row>
    <row r="55" spans="1:7" s="18" customFormat="1">
      <c r="A55" s="13"/>
      <c r="B55" s="14"/>
      <c r="C55" s="3" t="s">
        <v>157</v>
      </c>
      <c r="D55" s="3" t="s">
        <v>7</v>
      </c>
      <c r="E55" s="5">
        <v>4</v>
      </c>
      <c r="F55" s="6">
        <v>15507.25</v>
      </c>
      <c r="G55" s="6">
        <v>62029</v>
      </c>
    </row>
    <row r="56" spans="1:7" ht="30">
      <c r="A56" s="4"/>
      <c r="B56" s="42" t="s">
        <v>164</v>
      </c>
      <c r="C56" s="3" t="s">
        <v>165</v>
      </c>
      <c r="D56" s="3" t="s">
        <v>7</v>
      </c>
      <c r="E56" s="5">
        <v>6</v>
      </c>
      <c r="F56" s="6">
        <v>14800.24</v>
      </c>
      <c r="G56" s="6">
        <v>88801.44</v>
      </c>
    </row>
    <row r="57" spans="1:7" ht="30">
      <c r="A57" s="4"/>
      <c r="B57" s="42" t="s">
        <v>164</v>
      </c>
      <c r="C57" s="3" t="s">
        <v>14</v>
      </c>
      <c r="D57" s="3" t="s">
        <v>7</v>
      </c>
      <c r="E57" s="5">
        <v>6</v>
      </c>
      <c r="F57" s="6">
        <v>98.13</v>
      </c>
      <c r="G57" s="6">
        <v>588.78</v>
      </c>
    </row>
    <row r="58" spans="1:7" ht="30">
      <c r="A58" s="4"/>
      <c r="B58" s="42" t="s">
        <v>164</v>
      </c>
      <c r="C58" s="3" t="s">
        <v>58</v>
      </c>
      <c r="D58" s="3" t="s">
        <v>7</v>
      </c>
      <c r="E58" s="5">
        <v>6</v>
      </c>
      <c r="F58" s="6">
        <v>154.72999999999999</v>
      </c>
      <c r="G58" s="6">
        <v>928.38</v>
      </c>
    </row>
    <row r="59" spans="1:7" ht="30">
      <c r="A59" s="4"/>
      <c r="B59" s="42" t="s">
        <v>164</v>
      </c>
      <c r="C59" s="3" t="s">
        <v>166</v>
      </c>
      <c r="D59" s="3" t="s">
        <v>7</v>
      </c>
      <c r="E59" s="5">
        <v>1</v>
      </c>
      <c r="F59" s="6">
        <v>6999</v>
      </c>
      <c r="G59" s="6">
        <v>6999</v>
      </c>
    </row>
    <row r="60" spans="1:7">
      <c r="A60" s="9"/>
      <c r="B60" s="10"/>
      <c r="C60" s="10" t="s">
        <v>8</v>
      </c>
      <c r="D60" s="10"/>
      <c r="E60" s="11"/>
      <c r="F60" s="12"/>
      <c r="G60" s="12">
        <f>SUM(G54:G59)</f>
        <v>435419.4</v>
      </c>
    </row>
    <row r="61" spans="1:7" s="18" customFormat="1" ht="30">
      <c r="A61" s="13"/>
      <c r="B61" s="3" t="s">
        <v>134</v>
      </c>
      <c r="C61" s="28" t="s">
        <v>158</v>
      </c>
      <c r="D61" s="14" t="s">
        <v>7</v>
      </c>
      <c r="E61" s="16">
        <v>16</v>
      </c>
      <c r="F61" s="15">
        <v>17254.55</v>
      </c>
      <c r="G61" s="15">
        <v>276072.8</v>
      </c>
    </row>
    <row r="62" spans="1:7" s="18" customFormat="1">
      <c r="A62" s="13"/>
      <c r="B62" s="14"/>
      <c r="C62" s="3" t="s">
        <v>157</v>
      </c>
      <c r="D62" s="3" t="s">
        <v>7</v>
      </c>
      <c r="E62" s="5">
        <v>4</v>
      </c>
      <c r="F62" s="6">
        <v>15507.25</v>
      </c>
      <c r="G62" s="6">
        <v>62029</v>
      </c>
    </row>
    <row r="63" spans="1:7" ht="30">
      <c r="A63" s="4"/>
      <c r="B63" s="42" t="s">
        <v>164</v>
      </c>
      <c r="C63" s="3" t="s">
        <v>165</v>
      </c>
      <c r="D63" s="3" t="s">
        <v>7</v>
      </c>
      <c r="E63" s="5">
        <v>6</v>
      </c>
      <c r="F63" s="6">
        <v>14800.24</v>
      </c>
      <c r="G63" s="6">
        <v>88801.44</v>
      </c>
    </row>
    <row r="64" spans="1:7" ht="30">
      <c r="A64" s="4"/>
      <c r="B64" s="42" t="s">
        <v>164</v>
      </c>
      <c r="C64" s="3" t="s">
        <v>14</v>
      </c>
      <c r="D64" s="3" t="s">
        <v>7</v>
      </c>
      <c r="E64" s="5">
        <v>6</v>
      </c>
      <c r="F64" s="6">
        <v>98.13</v>
      </c>
      <c r="G64" s="6">
        <v>588.78</v>
      </c>
    </row>
    <row r="65" spans="1:7" ht="30">
      <c r="A65" s="4"/>
      <c r="B65" s="42" t="s">
        <v>164</v>
      </c>
      <c r="C65" s="3" t="s">
        <v>58</v>
      </c>
      <c r="D65" s="3" t="s">
        <v>7</v>
      </c>
      <c r="E65" s="5">
        <v>6</v>
      </c>
      <c r="F65" s="6">
        <v>154.72999999999999</v>
      </c>
      <c r="G65" s="6">
        <v>928.38</v>
      </c>
    </row>
    <row r="66" spans="1:7" ht="30">
      <c r="A66" s="4"/>
      <c r="B66" s="42" t="s">
        <v>164</v>
      </c>
      <c r="C66" s="3" t="s">
        <v>166</v>
      </c>
      <c r="D66" s="3" t="s">
        <v>7</v>
      </c>
      <c r="E66" s="5">
        <v>1</v>
      </c>
      <c r="F66" s="6">
        <v>6999</v>
      </c>
      <c r="G66" s="6">
        <v>6999</v>
      </c>
    </row>
    <row r="67" spans="1:7">
      <c r="A67" s="9"/>
      <c r="B67" s="10"/>
      <c r="C67" s="10" t="s">
        <v>8</v>
      </c>
      <c r="D67" s="10"/>
      <c r="E67" s="11"/>
      <c r="F67" s="12"/>
      <c r="G67" s="12">
        <f>SUM(G61:G66)</f>
        <v>435419.4</v>
      </c>
    </row>
    <row r="68" spans="1:7" s="18" customFormat="1" ht="30">
      <c r="A68" s="13"/>
      <c r="B68" s="3" t="s">
        <v>135</v>
      </c>
      <c r="C68" s="28" t="s">
        <v>158</v>
      </c>
      <c r="D68" s="14" t="s">
        <v>7</v>
      </c>
      <c r="E68" s="16">
        <v>16</v>
      </c>
      <c r="F68" s="15">
        <v>17254.55</v>
      </c>
      <c r="G68" s="15">
        <v>276072.8</v>
      </c>
    </row>
    <row r="69" spans="1:7" s="18" customFormat="1">
      <c r="A69" s="13"/>
      <c r="B69" s="14"/>
      <c r="C69" s="3" t="s">
        <v>157</v>
      </c>
      <c r="D69" s="3" t="s">
        <v>7</v>
      </c>
      <c r="E69" s="5">
        <v>4</v>
      </c>
      <c r="F69" s="6">
        <v>15507.25</v>
      </c>
      <c r="G69" s="6">
        <v>62029</v>
      </c>
    </row>
    <row r="70" spans="1:7" ht="30">
      <c r="A70" s="4"/>
      <c r="B70" s="42" t="s">
        <v>164</v>
      </c>
      <c r="C70" s="3" t="s">
        <v>165</v>
      </c>
      <c r="D70" s="3" t="s">
        <v>7</v>
      </c>
      <c r="E70" s="5">
        <v>3</v>
      </c>
      <c r="F70" s="6">
        <v>14800.24</v>
      </c>
      <c r="G70" s="6">
        <v>44400.72</v>
      </c>
    </row>
    <row r="71" spans="1:7" ht="30">
      <c r="A71" s="4"/>
      <c r="B71" s="42" t="s">
        <v>164</v>
      </c>
      <c r="C71" s="3" t="s">
        <v>14</v>
      </c>
      <c r="D71" s="3" t="s">
        <v>7</v>
      </c>
      <c r="E71" s="5">
        <v>3</v>
      </c>
      <c r="F71" s="6">
        <v>98.13</v>
      </c>
      <c r="G71" s="6">
        <v>294.39</v>
      </c>
    </row>
    <row r="72" spans="1:7" ht="30">
      <c r="A72" s="4"/>
      <c r="B72" s="42" t="s">
        <v>164</v>
      </c>
      <c r="C72" s="3" t="s">
        <v>58</v>
      </c>
      <c r="D72" s="3" t="s">
        <v>7</v>
      </c>
      <c r="E72" s="5">
        <v>3</v>
      </c>
      <c r="F72" s="6">
        <v>154.72999999999999</v>
      </c>
      <c r="G72" s="6">
        <v>464.19</v>
      </c>
    </row>
    <row r="73" spans="1:7" ht="30">
      <c r="A73" s="4"/>
      <c r="B73" s="42" t="s">
        <v>164</v>
      </c>
      <c r="C73" s="3" t="s">
        <v>166</v>
      </c>
      <c r="D73" s="3" t="s">
        <v>7</v>
      </c>
      <c r="E73" s="5">
        <v>1</v>
      </c>
      <c r="F73" s="6">
        <v>6999</v>
      </c>
      <c r="G73" s="6">
        <v>6999</v>
      </c>
    </row>
    <row r="74" spans="1:7">
      <c r="A74" s="9"/>
      <c r="B74" s="10"/>
      <c r="C74" s="10" t="s">
        <v>8</v>
      </c>
      <c r="D74" s="10"/>
      <c r="E74" s="11"/>
      <c r="F74" s="12"/>
      <c r="G74" s="12">
        <f>SUM(G68:G73)</f>
        <v>390260.10000000003</v>
      </c>
    </row>
    <row r="75" spans="1:7" s="18" customFormat="1" ht="30">
      <c r="A75" s="13"/>
      <c r="B75" s="3" t="s">
        <v>136</v>
      </c>
      <c r="C75" s="28" t="s">
        <v>158</v>
      </c>
      <c r="D75" s="14" t="s">
        <v>7</v>
      </c>
      <c r="E75" s="16">
        <v>16</v>
      </c>
      <c r="F75" s="15">
        <v>17254.55</v>
      </c>
      <c r="G75" s="15">
        <v>276072.8</v>
      </c>
    </row>
    <row r="76" spans="1:7" s="18" customFormat="1">
      <c r="A76" s="13"/>
      <c r="B76" s="14"/>
      <c r="C76" s="3" t="s">
        <v>157</v>
      </c>
      <c r="D76" s="3" t="s">
        <v>7</v>
      </c>
      <c r="E76" s="5">
        <v>4</v>
      </c>
      <c r="F76" s="6">
        <v>15507.25</v>
      </c>
      <c r="G76" s="6">
        <v>62029</v>
      </c>
    </row>
    <row r="77" spans="1:7">
      <c r="A77" s="9"/>
      <c r="B77" s="10"/>
      <c r="C77" s="10" t="s">
        <v>8</v>
      </c>
      <c r="D77" s="10"/>
      <c r="E77" s="11"/>
      <c r="F77" s="12"/>
      <c r="G77" s="12">
        <f>SUM(G75:G76)</f>
        <v>338101.8</v>
      </c>
    </row>
    <row r="78" spans="1:7" s="18" customFormat="1" ht="30">
      <c r="A78" s="13"/>
      <c r="B78" s="3" t="s">
        <v>137</v>
      </c>
      <c r="C78" s="28" t="s">
        <v>158</v>
      </c>
      <c r="D78" s="14" t="s">
        <v>7</v>
      </c>
      <c r="E78" s="16">
        <v>16</v>
      </c>
      <c r="F78" s="15">
        <v>17254.55</v>
      </c>
      <c r="G78" s="15">
        <v>276072.8</v>
      </c>
    </row>
    <row r="79" spans="1:7" s="18" customFormat="1">
      <c r="A79" s="13"/>
      <c r="B79" s="14"/>
      <c r="C79" s="3" t="s">
        <v>157</v>
      </c>
      <c r="D79" s="3" t="s">
        <v>7</v>
      </c>
      <c r="E79" s="5">
        <v>4</v>
      </c>
      <c r="F79" s="6">
        <v>15507.25</v>
      </c>
      <c r="G79" s="6">
        <v>62029</v>
      </c>
    </row>
    <row r="80" spans="1:7" ht="30">
      <c r="A80" s="4"/>
      <c r="B80" s="42" t="s">
        <v>164</v>
      </c>
      <c r="C80" s="3" t="s">
        <v>165</v>
      </c>
      <c r="D80" s="3" t="s">
        <v>7</v>
      </c>
      <c r="E80" s="5">
        <v>3</v>
      </c>
      <c r="F80" s="6">
        <v>14800.24</v>
      </c>
      <c r="G80" s="6">
        <v>44400.72</v>
      </c>
    </row>
    <row r="81" spans="1:7" ht="30">
      <c r="A81" s="4"/>
      <c r="B81" s="42" t="s">
        <v>164</v>
      </c>
      <c r="C81" s="3" t="s">
        <v>14</v>
      </c>
      <c r="D81" s="3" t="s">
        <v>7</v>
      </c>
      <c r="E81" s="5">
        <v>3</v>
      </c>
      <c r="F81" s="6">
        <v>98.13</v>
      </c>
      <c r="G81" s="6">
        <v>294.39</v>
      </c>
    </row>
    <row r="82" spans="1:7" ht="30">
      <c r="A82" s="4"/>
      <c r="B82" s="42" t="s">
        <v>164</v>
      </c>
      <c r="C82" s="3" t="s">
        <v>58</v>
      </c>
      <c r="D82" s="3" t="s">
        <v>7</v>
      </c>
      <c r="E82" s="5">
        <v>3</v>
      </c>
      <c r="F82" s="6">
        <v>154.72999999999999</v>
      </c>
      <c r="G82" s="6">
        <v>464.19</v>
      </c>
    </row>
    <row r="83" spans="1:7" ht="30">
      <c r="A83" s="4"/>
      <c r="B83" s="42" t="s">
        <v>164</v>
      </c>
      <c r="C83" s="3" t="s">
        <v>166</v>
      </c>
      <c r="D83" s="3" t="s">
        <v>7</v>
      </c>
      <c r="E83" s="5">
        <v>1</v>
      </c>
      <c r="F83" s="6">
        <v>6999</v>
      </c>
      <c r="G83" s="6">
        <v>6999</v>
      </c>
    </row>
    <row r="84" spans="1:7">
      <c r="A84" s="9"/>
      <c r="B84" s="10"/>
      <c r="C84" s="10" t="s">
        <v>8</v>
      </c>
      <c r="D84" s="10"/>
      <c r="E84" s="11"/>
      <c r="F84" s="12"/>
      <c r="G84" s="12">
        <f>SUM(G78:G83)</f>
        <v>390260.10000000003</v>
      </c>
    </row>
    <row r="85" spans="1:7" s="18" customFormat="1" ht="30">
      <c r="A85" s="13"/>
      <c r="B85" s="3" t="s">
        <v>138</v>
      </c>
      <c r="C85" s="28" t="s">
        <v>158</v>
      </c>
      <c r="D85" s="14" t="s">
        <v>7</v>
      </c>
      <c r="E85" s="16">
        <v>16</v>
      </c>
      <c r="F85" s="15">
        <v>17254.55</v>
      </c>
      <c r="G85" s="15">
        <v>276072.8</v>
      </c>
    </row>
    <row r="86" spans="1:7" s="18" customFormat="1">
      <c r="A86" s="13"/>
      <c r="B86" s="14"/>
      <c r="C86" s="3" t="s">
        <v>157</v>
      </c>
      <c r="D86" s="3" t="s">
        <v>7</v>
      </c>
      <c r="E86" s="5">
        <v>4</v>
      </c>
      <c r="F86" s="6">
        <v>15507.25</v>
      </c>
      <c r="G86" s="6">
        <v>62029</v>
      </c>
    </row>
    <row r="87" spans="1:7" ht="30">
      <c r="A87" s="4"/>
      <c r="B87" s="42" t="s">
        <v>164</v>
      </c>
      <c r="C87" s="3" t="s">
        <v>165</v>
      </c>
      <c r="D87" s="3" t="s">
        <v>7</v>
      </c>
      <c r="E87" s="5">
        <v>5</v>
      </c>
      <c r="F87" s="6">
        <v>14800.24</v>
      </c>
      <c r="G87" s="6">
        <v>74001.2</v>
      </c>
    </row>
    <row r="88" spans="1:7" ht="30">
      <c r="A88" s="4"/>
      <c r="B88" s="42" t="s">
        <v>164</v>
      </c>
      <c r="C88" s="3" t="s">
        <v>14</v>
      </c>
      <c r="D88" s="3" t="s">
        <v>7</v>
      </c>
      <c r="E88" s="5">
        <v>5</v>
      </c>
      <c r="F88" s="6">
        <v>98.13</v>
      </c>
      <c r="G88" s="6">
        <v>490.65</v>
      </c>
    </row>
    <row r="89" spans="1:7" ht="30">
      <c r="A89" s="4"/>
      <c r="B89" s="42" t="s">
        <v>164</v>
      </c>
      <c r="C89" s="3" t="s">
        <v>58</v>
      </c>
      <c r="D89" s="3" t="s">
        <v>7</v>
      </c>
      <c r="E89" s="5">
        <v>5</v>
      </c>
      <c r="F89" s="6">
        <v>154.72999999999999</v>
      </c>
      <c r="G89" s="6">
        <v>773.65</v>
      </c>
    </row>
    <row r="90" spans="1:7" ht="30">
      <c r="A90" s="4"/>
      <c r="B90" s="42" t="s">
        <v>164</v>
      </c>
      <c r="C90" s="3" t="s">
        <v>166</v>
      </c>
      <c r="D90" s="3" t="s">
        <v>7</v>
      </c>
      <c r="E90" s="5">
        <v>1</v>
      </c>
      <c r="F90" s="6">
        <v>6999</v>
      </c>
      <c r="G90" s="6">
        <v>6999</v>
      </c>
    </row>
    <row r="91" spans="1:7">
      <c r="A91" s="9"/>
      <c r="B91" s="10"/>
      <c r="C91" s="10" t="s">
        <v>8</v>
      </c>
      <c r="D91" s="10"/>
      <c r="E91" s="11"/>
      <c r="F91" s="12"/>
      <c r="G91" s="12">
        <f>SUM(G85:G90)</f>
        <v>420366.30000000005</v>
      </c>
    </row>
    <row r="92" spans="1:7">
      <c r="A92" s="13"/>
      <c r="B92" s="14" t="s">
        <v>159</v>
      </c>
      <c r="C92" s="3" t="s">
        <v>157</v>
      </c>
      <c r="D92" s="3" t="s">
        <v>7</v>
      </c>
      <c r="E92" s="5">
        <v>4</v>
      </c>
      <c r="F92" s="6">
        <v>15507.25</v>
      </c>
      <c r="G92" s="6">
        <v>62029</v>
      </c>
    </row>
    <row r="93" spans="1:7">
      <c r="A93" s="9"/>
      <c r="B93" s="10"/>
      <c r="C93" s="10" t="s">
        <v>8</v>
      </c>
      <c r="D93" s="10"/>
      <c r="E93" s="11"/>
      <c r="F93" s="12"/>
      <c r="G93" s="12">
        <f>SUM(G92:G92)</f>
        <v>62029</v>
      </c>
    </row>
    <row r="94" spans="1:7" s="18" customFormat="1" ht="30">
      <c r="A94" s="13"/>
      <c r="B94" s="3" t="s">
        <v>139</v>
      </c>
      <c r="C94" s="28" t="s">
        <v>158</v>
      </c>
      <c r="D94" s="14" t="s">
        <v>7</v>
      </c>
      <c r="E94" s="16">
        <v>32</v>
      </c>
      <c r="F94" s="15">
        <v>17254.55</v>
      </c>
      <c r="G94" s="15">
        <v>552145.6</v>
      </c>
    </row>
    <row r="95" spans="1:7" s="18" customFormat="1">
      <c r="A95" s="13"/>
      <c r="B95" s="14"/>
      <c r="C95" s="3" t="s">
        <v>157</v>
      </c>
      <c r="D95" s="3" t="s">
        <v>7</v>
      </c>
      <c r="E95" s="5">
        <v>4</v>
      </c>
      <c r="F95" s="6">
        <v>15507.25</v>
      </c>
      <c r="G95" s="6">
        <v>62029</v>
      </c>
    </row>
    <row r="96" spans="1:7" ht="30">
      <c r="A96" s="4"/>
      <c r="B96" s="42" t="s">
        <v>164</v>
      </c>
      <c r="C96" s="3" t="s">
        <v>165</v>
      </c>
      <c r="D96" s="3" t="s">
        <v>7</v>
      </c>
      <c r="E96" s="5">
        <v>5</v>
      </c>
      <c r="F96" s="6">
        <v>14800.24</v>
      </c>
      <c r="G96" s="6">
        <v>74001.2</v>
      </c>
    </row>
    <row r="97" spans="1:7" ht="30">
      <c r="A97" s="4"/>
      <c r="B97" s="42" t="s">
        <v>164</v>
      </c>
      <c r="C97" s="3" t="s">
        <v>14</v>
      </c>
      <c r="D97" s="3" t="s">
        <v>7</v>
      </c>
      <c r="E97" s="5">
        <v>5</v>
      </c>
      <c r="F97" s="6">
        <v>98.13</v>
      </c>
      <c r="G97" s="6">
        <v>490.65</v>
      </c>
    </row>
    <row r="98" spans="1:7" ht="30">
      <c r="A98" s="4"/>
      <c r="B98" s="42" t="s">
        <v>164</v>
      </c>
      <c r="C98" s="3" t="s">
        <v>58</v>
      </c>
      <c r="D98" s="3" t="s">
        <v>7</v>
      </c>
      <c r="E98" s="5">
        <v>5</v>
      </c>
      <c r="F98" s="6">
        <v>154.72999999999999</v>
      </c>
      <c r="G98" s="6">
        <v>773.65</v>
      </c>
    </row>
    <row r="99" spans="1:7" ht="30">
      <c r="A99" s="4"/>
      <c r="B99" s="42" t="s">
        <v>164</v>
      </c>
      <c r="C99" s="3" t="s">
        <v>166</v>
      </c>
      <c r="D99" s="3" t="s">
        <v>7</v>
      </c>
      <c r="E99" s="5">
        <v>1</v>
      </c>
      <c r="F99" s="6">
        <v>6999</v>
      </c>
      <c r="G99" s="6">
        <v>6999</v>
      </c>
    </row>
    <row r="100" spans="1:7">
      <c r="A100" s="9"/>
      <c r="B100" s="10"/>
      <c r="C100" s="10" t="s">
        <v>8</v>
      </c>
      <c r="D100" s="10"/>
      <c r="E100" s="11"/>
      <c r="F100" s="12"/>
      <c r="G100" s="12">
        <f>SUM(G94:G99)</f>
        <v>696439.1</v>
      </c>
    </row>
    <row r="101" spans="1:7" s="18" customFormat="1" ht="30">
      <c r="A101" s="13"/>
      <c r="B101" s="3" t="s">
        <v>149</v>
      </c>
      <c r="C101" s="28" t="s">
        <v>158</v>
      </c>
      <c r="D101" s="14" t="s">
        <v>7</v>
      </c>
      <c r="E101" s="16">
        <v>16</v>
      </c>
      <c r="F101" s="15">
        <v>17254.55</v>
      </c>
      <c r="G101" s="15">
        <v>276072.8</v>
      </c>
    </row>
    <row r="102" spans="1:7" s="18" customFormat="1">
      <c r="A102" s="13"/>
      <c r="B102" s="14"/>
      <c r="C102" s="3" t="s">
        <v>157</v>
      </c>
      <c r="D102" s="3" t="s">
        <v>7</v>
      </c>
      <c r="E102" s="5">
        <v>4</v>
      </c>
      <c r="F102" s="6">
        <v>15507.25</v>
      </c>
      <c r="G102" s="6">
        <v>62029</v>
      </c>
    </row>
    <row r="103" spans="1:7">
      <c r="A103" s="9"/>
      <c r="B103" s="10"/>
      <c r="C103" s="10" t="s">
        <v>8</v>
      </c>
      <c r="D103" s="10"/>
      <c r="E103" s="11"/>
      <c r="F103" s="12"/>
      <c r="G103" s="12">
        <f>SUM(G101:G102)</f>
        <v>338101.8</v>
      </c>
    </row>
    <row r="104" spans="1:7" s="18" customFormat="1" ht="30">
      <c r="A104" s="13"/>
      <c r="B104" s="3" t="s">
        <v>140</v>
      </c>
      <c r="C104" s="28" t="s">
        <v>158</v>
      </c>
      <c r="D104" s="14" t="s">
        <v>7</v>
      </c>
      <c r="E104" s="16">
        <v>16</v>
      </c>
      <c r="F104" s="15">
        <v>17254.55</v>
      </c>
      <c r="G104" s="15">
        <v>276072.8</v>
      </c>
    </row>
    <row r="105" spans="1:7" s="18" customFormat="1">
      <c r="A105" s="13"/>
      <c r="B105" s="14"/>
      <c r="C105" s="3" t="s">
        <v>157</v>
      </c>
      <c r="D105" s="3" t="s">
        <v>7</v>
      </c>
      <c r="E105" s="5">
        <v>5</v>
      </c>
      <c r="F105" s="6">
        <v>15507.25</v>
      </c>
      <c r="G105" s="6">
        <v>77536.25</v>
      </c>
    </row>
    <row r="106" spans="1:7">
      <c r="A106" s="9"/>
      <c r="B106" s="10"/>
      <c r="C106" s="10" t="s">
        <v>8</v>
      </c>
      <c r="D106" s="10"/>
      <c r="E106" s="11"/>
      <c r="F106" s="12"/>
      <c r="G106" s="12">
        <f>SUM(G104:G105)</f>
        <v>353609.05</v>
      </c>
    </row>
    <row r="107" spans="1:7" s="18" customFormat="1" ht="30">
      <c r="A107" s="13"/>
      <c r="B107" s="3" t="s">
        <v>160</v>
      </c>
      <c r="C107" s="28" t="s">
        <v>158</v>
      </c>
      <c r="D107" s="14" t="s">
        <v>7</v>
      </c>
      <c r="E107" s="16">
        <v>16</v>
      </c>
      <c r="F107" s="15">
        <v>17254.55</v>
      </c>
      <c r="G107" s="15">
        <v>276072.8</v>
      </c>
    </row>
    <row r="108" spans="1:7" s="18" customFormat="1">
      <c r="A108" s="13"/>
      <c r="B108" s="14"/>
      <c r="C108" s="3" t="s">
        <v>157</v>
      </c>
      <c r="D108" s="3" t="s">
        <v>7</v>
      </c>
      <c r="E108" s="5">
        <v>4</v>
      </c>
      <c r="F108" s="6">
        <v>15507.25</v>
      </c>
      <c r="G108" s="6">
        <v>62029</v>
      </c>
    </row>
    <row r="109" spans="1:7" ht="30">
      <c r="A109" s="4"/>
      <c r="B109" s="42" t="s">
        <v>164</v>
      </c>
      <c r="C109" s="3" t="s">
        <v>165</v>
      </c>
      <c r="D109" s="3" t="s">
        <v>7</v>
      </c>
      <c r="E109" s="5">
        <v>5</v>
      </c>
      <c r="F109" s="6">
        <v>14800.24</v>
      </c>
      <c r="G109" s="6">
        <v>74001.2</v>
      </c>
    </row>
    <row r="110" spans="1:7" ht="30">
      <c r="A110" s="4"/>
      <c r="B110" s="42" t="s">
        <v>164</v>
      </c>
      <c r="C110" s="3" t="s">
        <v>14</v>
      </c>
      <c r="D110" s="3" t="s">
        <v>7</v>
      </c>
      <c r="E110" s="5">
        <v>5</v>
      </c>
      <c r="F110" s="6">
        <v>98.13</v>
      </c>
      <c r="G110" s="6">
        <v>490.65</v>
      </c>
    </row>
    <row r="111" spans="1:7" ht="30">
      <c r="A111" s="4"/>
      <c r="B111" s="42" t="s">
        <v>164</v>
      </c>
      <c r="C111" s="3" t="s">
        <v>58</v>
      </c>
      <c r="D111" s="3" t="s">
        <v>7</v>
      </c>
      <c r="E111" s="5">
        <v>5</v>
      </c>
      <c r="F111" s="6">
        <v>154.72999999999999</v>
      </c>
      <c r="G111" s="6">
        <v>773.65</v>
      </c>
    </row>
    <row r="112" spans="1:7" ht="30">
      <c r="A112" s="4"/>
      <c r="B112" s="42" t="s">
        <v>164</v>
      </c>
      <c r="C112" s="3" t="s">
        <v>166</v>
      </c>
      <c r="D112" s="3" t="s">
        <v>7</v>
      </c>
      <c r="E112" s="5">
        <v>1</v>
      </c>
      <c r="F112" s="6">
        <v>6999</v>
      </c>
      <c r="G112" s="6">
        <v>6999</v>
      </c>
    </row>
    <row r="113" spans="1:7">
      <c r="A113" s="9"/>
      <c r="B113" s="10"/>
      <c r="C113" s="10" t="s">
        <v>8</v>
      </c>
      <c r="D113" s="10"/>
      <c r="E113" s="11"/>
      <c r="F113" s="12"/>
      <c r="G113" s="12">
        <f>SUM(G107:G112)</f>
        <v>420366.30000000005</v>
      </c>
    </row>
    <row r="114" spans="1:7" s="18" customFormat="1" ht="30">
      <c r="A114" s="13"/>
      <c r="B114" s="3" t="s">
        <v>161</v>
      </c>
      <c r="C114" s="28" t="s">
        <v>158</v>
      </c>
      <c r="D114" s="14" t="s">
        <v>7</v>
      </c>
      <c r="E114" s="16">
        <v>16</v>
      </c>
      <c r="F114" s="15">
        <v>17254.55</v>
      </c>
      <c r="G114" s="15">
        <v>276072.8</v>
      </c>
    </row>
    <row r="115" spans="1:7" s="18" customFormat="1">
      <c r="A115" s="13"/>
      <c r="B115" s="14"/>
      <c r="C115" s="3" t="s">
        <v>157</v>
      </c>
      <c r="D115" s="3" t="s">
        <v>7</v>
      </c>
      <c r="E115" s="5">
        <v>4</v>
      </c>
      <c r="F115" s="6">
        <v>15507.25</v>
      </c>
      <c r="G115" s="6">
        <v>62029</v>
      </c>
    </row>
    <row r="116" spans="1:7">
      <c r="A116" s="9"/>
      <c r="B116" s="10"/>
      <c r="C116" s="10" t="s">
        <v>8</v>
      </c>
      <c r="D116" s="10"/>
      <c r="E116" s="11"/>
      <c r="F116" s="12"/>
      <c r="G116" s="12">
        <f>SUM(G114:G115)</f>
        <v>338101.8</v>
      </c>
    </row>
    <row r="117" spans="1:7" s="18" customFormat="1" ht="30">
      <c r="A117" s="13"/>
      <c r="B117" s="3" t="s">
        <v>162</v>
      </c>
      <c r="C117" s="28" t="s">
        <v>158</v>
      </c>
      <c r="D117" s="14" t="s">
        <v>7</v>
      </c>
      <c r="E117" s="16">
        <v>16</v>
      </c>
      <c r="F117" s="15">
        <v>17254.55</v>
      </c>
      <c r="G117" s="15">
        <v>276072.8</v>
      </c>
    </row>
    <row r="118" spans="1:7" s="18" customFormat="1">
      <c r="A118" s="13"/>
      <c r="B118" s="14"/>
      <c r="C118" s="3" t="s">
        <v>157</v>
      </c>
      <c r="D118" s="3" t="s">
        <v>7</v>
      </c>
      <c r="E118" s="5">
        <v>4</v>
      </c>
      <c r="F118" s="6">
        <v>15507.25</v>
      </c>
      <c r="G118" s="6">
        <v>62029</v>
      </c>
    </row>
    <row r="119" spans="1:7" ht="30">
      <c r="A119" s="4"/>
      <c r="B119" s="42" t="s">
        <v>164</v>
      </c>
      <c r="C119" s="3" t="s">
        <v>165</v>
      </c>
      <c r="D119" s="3" t="s">
        <v>7</v>
      </c>
      <c r="E119" s="5">
        <v>4</v>
      </c>
      <c r="F119" s="6">
        <v>14800.24</v>
      </c>
      <c r="G119" s="6">
        <v>59200.959999999999</v>
      </c>
    </row>
    <row r="120" spans="1:7" ht="30">
      <c r="A120" s="4"/>
      <c r="B120" s="42" t="s">
        <v>164</v>
      </c>
      <c r="C120" s="3" t="s">
        <v>14</v>
      </c>
      <c r="D120" s="3" t="s">
        <v>7</v>
      </c>
      <c r="E120" s="5">
        <v>4</v>
      </c>
      <c r="F120" s="6">
        <v>98.13</v>
      </c>
      <c r="G120" s="6">
        <v>392.52</v>
      </c>
    </row>
    <row r="121" spans="1:7" ht="30">
      <c r="A121" s="4"/>
      <c r="B121" s="42" t="s">
        <v>164</v>
      </c>
      <c r="C121" s="3" t="s">
        <v>58</v>
      </c>
      <c r="D121" s="3" t="s">
        <v>7</v>
      </c>
      <c r="E121" s="5">
        <v>4</v>
      </c>
      <c r="F121" s="6">
        <v>154.72999999999999</v>
      </c>
      <c r="G121" s="6">
        <v>618.91999999999996</v>
      </c>
    </row>
    <row r="122" spans="1:7" ht="30">
      <c r="A122" s="4"/>
      <c r="B122" s="42" t="s">
        <v>164</v>
      </c>
      <c r="C122" s="3" t="s">
        <v>166</v>
      </c>
      <c r="D122" s="3" t="s">
        <v>7</v>
      </c>
      <c r="E122" s="5">
        <v>1</v>
      </c>
      <c r="F122" s="6">
        <v>6999</v>
      </c>
      <c r="G122" s="6">
        <v>6999</v>
      </c>
    </row>
    <row r="123" spans="1:7">
      <c r="A123" s="9"/>
      <c r="B123" s="10"/>
      <c r="C123" s="10" t="s">
        <v>8</v>
      </c>
      <c r="D123" s="10"/>
      <c r="E123" s="11"/>
      <c r="F123" s="12"/>
      <c r="G123" s="12">
        <f>SUM(G117:G122)</f>
        <v>405313.2</v>
      </c>
    </row>
    <row r="124" spans="1:7" s="18" customFormat="1" ht="30">
      <c r="A124" s="13"/>
      <c r="B124" s="3" t="s">
        <v>155</v>
      </c>
      <c r="C124" s="28" t="s">
        <v>158</v>
      </c>
      <c r="D124" s="14" t="s">
        <v>7</v>
      </c>
      <c r="E124" s="16">
        <v>16</v>
      </c>
      <c r="F124" s="15">
        <v>17254.55</v>
      </c>
      <c r="G124" s="15">
        <v>276072.8</v>
      </c>
    </row>
    <row r="125" spans="1:7" s="18" customFormat="1">
      <c r="A125" s="13"/>
      <c r="B125" s="14"/>
      <c r="C125" s="3" t="s">
        <v>157</v>
      </c>
      <c r="D125" s="3" t="s">
        <v>7</v>
      </c>
      <c r="E125" s="5">
        <v>4</v>
      </c>
      <c r="F125" s="6">
        <v>15507.25</v>
      </c>
      <c r="G125" s="6">
        <v>62029</v>
      </c>
    </row>
    <row r="126" spans="1:7" ht="30">
      <c r="A126" s="4"/>
      <c r="B126" s="42" t="s">
        <v>164</v>
      </c>
      <c r="C126" s="3" t="s">
        <v>165</v>
      </c>
      <c r="D126" s="3" t="s">
        <v>7</v>
      </c>
      <c r="E126" s="5">
        <v>1</v>
      </c>
      <c r="F126" s="6">
        <v>14800.24</v>
      </c>
      <c r="G126" s="6">
        <v>14800.24</v>
      </c>
    </row>
    <row r="127" spans="1:7" ht="30">
      <c r="A127" s="4"/>
      <c r="B127" s="42" t="s">
        <v>164</v>
      </c>
      <c r="C127" s="3" t="s">
        <v>14</v>
      </c>
      <c r="D127" s="3" t="s">
        <v>7</v>
      </c>
      <c r="E127" s="5">
        <v>1</v>
      </c>
      <c r="F127" s="6">
        <v>98.13</v>
      </c>
      <c r="G127" s="6">
        <v>98.13</v>
      </c>
    </row>
    <row r="128" spans="1:7" ht="30">
      <c r="A128" s="4"/>
      <c r="B128" s="42" t="s">
        <v>164</v>
      </c>
      <c r="C128" s="3" t="s">
        <v>58</v>
      </c>
      <c r="D128" s="3" t="s">
        <v>7</v>
      </c>
      <c r="E128" s="5">
        <v>1</v>
      </c>
      <c r="F128" s="6">
        <v>154.72999999999999</v>
      </c>
      <c r="G128" s="6">
        <v>154.72999999999999</v>
      </c>
    </row>
    <row r="129" spans="1:8" ht="30">
      <c r="A129" s="4"/>
      <c r="B129" s="42" t="s">
        <v>164</v>
      </c>
      <c r="C129" s="3" t="s">
        <v>166</v>
      </c>
      <c r="D129" s="3" t="s">
        <v>7</v>
      </c>
      <c r="E129" s="5">
        <v>1</v>
      </c>
      <c r="F129" s="6">
        <v>6999</v>
      </c>
      <c r="G129" s="6">
        <v>6999</v>
      </c>
    </row>
    <row r="130" spans="1:8">
      <c r="A130" s="9"/>
      <c r="B130" s="10"/>
      <c r="C130" s="10" t="s">
        <v>8</v>
      </c>
      <c r="D130" s="10"/>
      <c r="E130" s="11"/>
      <c r="F130" s="12"/>
      <c r="G130" s="12">
        <f>SUM(G124:G129)</f>
        <v>360153.89999999997</v>
      </c>
    </row>
    <row r="131" spans="1:8">
      <c r="A131" s="56" t="s">
        <v>163</v>
      </c>
      <c r="B131" s="57"/>
      <c r="C131" s="19"/>
      <c r="D131" s="19"/>
      <c r="E131" s="21"/>
      <c r="F131" s="22"/>
      <c r="G131" s="22">
        <f>G130+G123+G116+G113+G106+G103+G100+G93+G91+G84+G77+G74+G67+G60+G53+G46+G39+G32+G25+G18+G15+G8</f>
        <v>8588433.3500000015</v>
      </c>
      <c r="H131" s="8"/>
    </row>
    <row r="132" spans="1:8">
      <c r="A132" s="13"/>
      <c r="B132" s="14" t="s">
        <v>43</v>
      </c>
      <c r="C132" s="3" t="s">
        <v>157</v>
      </c>
      <c r="D132" s="3" t="s">
        <v>7</v>
      </c>
      <c r="E132" s="5">
        <v>2</v>
      </c>
      <c r="F132" s="6">
        <v>15507.25</v>
      </c>
      <c r="G132" s="6">
        <v>31014.5</v>
      </c>
    </row>
    <row r="133" spans="1:8">
      <c r="A133" s="9"/>
      <c r="B133" s="10"/>
      <c r="C133" s="10"/>
      <c r="D133" s="10"/>
      <c r="E133" s="11"/>
      <c r="F133" s="12"/>
      <c r="G133" s="22">
        <f>SUM(G132:G132)</f>
        <v>31014.5</v>
      </c>
    </row>
    <row r="134" spans="1:8">
      <c r="A134" s="20"/>
      <c r="B134" s="19"/>
      <c r="C134" s="19"/>
      <c r="D134" s="19"/>
      <c r="E134" s="21"/>
      <c r="F134" s="22"/>
      <c r="G134" s="24">
        <f>G133+G131</f>
        <v>8619447.8500000015</v>
      </c>
    </row>
    <row r="163" ht="17.25" customHeight="1"/>
    <row r="165" ht="15" customHeight="1"/>
    <row r="166" ht="15" customHeight="1"/>
    <row r="167" ht="49.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562" ht="42.75" customHeight="1"/>
    <row r="563" ht="19.5" customHeight="1"/>
    <row r="564" ht="19.5" customHeight="1"/>
    <row r="565" ht="19.5" customHeight="1"/>
    <row r="566" ht="19.5" customHeight="1"/>
    <row r="567" ht="19.5" customHeight="1"/>
    <row r="568" ht="19.5" customHeight="1"/>
    <row r="569" ht="19.5" customHeight="1"/>
    <row r="570" ht="19.5" customHeight="1"/>
    <row r="571" ht="19.5" customHeight="1"/>
    <row r="572" ht="19.5" customHeight="1"/>
    <row r="573" ht="19.5" customHeight="1"/>
    <row r="574" ht="19.5" customHeight="1"/>
    <row r="575" ht="19.5" customHeight="1"/>
    <row r="576" ht="19.5" customHeight="1"/>
    <row r="577" ht="19.5" customHeight="1"/>
    <row r="578" ht="19.5" customHeight="1"/>
    <row r="579" ht="40.5" customHeight="1"/>
    <row r="587" ht="15" hidden="1" customHeight="1"/>
    <row r="588" ht="15" hidden="1" customHeight="1"/>
    <row r="596" ht="21" customHeight="1"/>
  </sheetData>
  <mergeCells count="2">
    <mergeCell ref="A1:G1"/>
    <mergeCell ref="A131:B1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</vt:i4>
      </vt:variant>
    </vt:vector>
  </HeadingPairs>
  <TitlesOfParts>
    <vt:vector size="15" baseType="lpstr">
      <vt:lpstr>Січень </vt:lpstr>
      <vt:lpstr>Лютий КГ,гуртки</vt:lpstr>
      <vt:lpstr>Березень КГ, гуртки</vt:lpstr>
      <vt:lpstr>Квітень КЗШ</vt:lpstr>
      <vt:lpstr>Травень КЗШ,ДЮСШ</vt:lpstr>
      <vt:lpstr>Червень КЗШ,ДЮСШ</vt:lpstr>
      <vt:lpstr>Липень КЗШ-2024 </vt:lpstr>
      <vt:lpstr>Серпень 2024 КЗШ, ДЮСШ</vt:lpstr>
      <vt:lpstr>вересень</vt:lpstr>
      <vt:lpstr>жовтень 2024 всі</vt:lpstr>
      <vt:lpstr>ГРУДЕНЬ КЗШ, Довіра 2024</vt:lpstr>
      <vt:lpstr>'Квітень КЗШ'!Область_печати</vt:lpstr>
      <vt:lpstr>'Лютий КГ,гуртки'!Область_печати</vt:lpstr>
      <vt:lpstr>'Січень '!Область_печати</vt:lpstr>
      <vt:lpstr>'Травень КЗШ,ДЮСШ'!Область_печати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2025-01-30T08:03:00Z</dcterms:modified>
</cp:coreProperties>
</file>