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B6F21167-536A-47B2-87FC-EF2FB1A62A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</externalReferences>
  <definedNames>
    <definedName name="_xlnm.Print_Area" localSheetId="0">Лист1!$A$1:$BL$94</definedName>
    <definedName name="_xlnm.Print_Area" localSheetId="1">Лист2!$A$1:$M$24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2" i="1" l="1"/>
  <c r="AC51" i="1" l="1"/>
  <c r="AS51" i="1" s="1"/>
  <c r="AS22" i="1" l="1"/>
  <c r="N15" i="2" l="1"/>
  <c r="F18" i="2"/>
  <c r="L14" i="2"/>
  <c r="I14" i="2"/>
  <c r="G14" i="2"/>
  <c r="B14" i="2"/>
  <c r="I13" i="2"/>
  <c r="L13" i="2" s="1"/>
  <c r="G13" i="2"/>
  <c r="B13" i="2"/>
  <c r="I12" i="2"/>
  <c r="L12" i="2" s="1"/>
  <c r="H12" i="2"/>
  <c r="K12" i="2" s="1"/>
  <c r="G12" i="2"/>
  <c r="B12" i="2"/>
  <c r="I11" i="2"/>
  <c r="L11" i="2" s="1"/>
  <c r="H11" i="2"/>
  <c r="K11" i="2" s="1"/>
  <c r="G11" i="2"/>
  <c r="B11" i="2"/>
  <c r="B9" i="2"/>
  <c r="M12" i="2" l="1"/>
  <c r="M11" i="2"/>
  <c r="J11" i="2"/>
  <c r="J12" i="2"/>
  <c r="AC50" i="1" l="1"/>
  <c r="I23" i="1"/>
  <c r="AC52" i="1" l="1"/>
  <c r="AS50" i="1"/>
  <c r="AS52" i="1" s="1"/>
  <c r="AO67" i="1"/>
  <c r="U22" i="1"/>
  <c r="BE77" i="1"/>
  <c r="BE76" i="1"/>
  <c r="BE73" i="1"/>
  <c r="BE72" i="1"/>
  <c r="BE71" i="1"/>
  <c r="BE69" i="1"/>
  <c r="AE68" i="1"/>
  <c r="BE66" i="1"/>
  <c r="AR60" i="1"/>
  <c r="AO68" i="1"/>
  <c r="AO78" i="1" l="1"/>
  <c r="BE78" i="1" s="1"/>
  <c r="AO75" i="1"/>
  <c r="H14" i="2" s="1"/>
  <c r="BE67" i="1"/>
  <c r="BE68" i="1"/>
  <c r="K14" i="2" l="1"/>
  <c r="M14" i="2" s="1"/>
  <c r="J14" i="2"/>
  <c r="BE75" i="1"/>
  <c r="H13" i="2"/>
  <c r="K13" i="2" l="1"/>
  <c r="M13" i="2" s="1"/>
  <c r="J13" i="2"/>
</calcChain>
</file>

<file path=xl/sharedStrings.xml><?xml version="1.0" encoding="utf-8"?>
<sst xmlns="http://schemas.openxmlformats.org/spreadsheetml/2006/main" count="178" uniqueCount="126">
  <si>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</si>
  <si>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</si>
  <si>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</si>
  <si>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</si>
  <si>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</si>
  <si>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</si>
  <si>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</si>
  <si>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</si>
  <si>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</si>
  <si>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</si>
  <si>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</si>
  <si>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</si>
  <si>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</si>
  <si>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</si>
  <si>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</si>
  <si>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</si>
  <si>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</si>
  <si>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</si>
  <si>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</si>
  <si>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</si>
  <si>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</si>
  <si>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</si>
  <si>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</si>
  <si>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</si>
  <si>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</si>
  <si>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</si>
  <si>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</si>
  <si>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</si>
  <si>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</si>
  <si>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</si>
  <si>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</si>
  <si>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</si>
  <si>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</si>
  <si>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</si>
  <si>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</si>
  <si>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</si>
  <si>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</si>
  <si>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</si>
  <si>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</si>
  <si>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</si>
  <si>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</si>
  <si>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</si>
  <si>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</si>
  <si>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</si>
  <si>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</si>
  <si>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</si>
  <si>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</si>
  <si>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</si>
  <si>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</si>
  <si>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</si>
  <si>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</si>
  <si>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</si>
  <si>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</si>
  <si>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</si>
  <si>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</si>
  <si>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</si>
  <si>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</si>
  <si>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</si>
  <si>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Заходи інформатизації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</si>
  <si>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</si>
  <si>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</si>
  <si>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</si>
  <si>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</si>
  <si>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</si>
  <si>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</si>
  <si>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</si>
  <si>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</si>
  <si>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</si>
  <si>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</si>
  <si>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</si>
  <si>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</si>
  <si>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</si>
  <si>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</si>
  <si>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</si>
  <si>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</si>
  <si>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</si>
  <si>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</si>
  <si>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</si>
  <si>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</si>
  <si>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</si>
  <si>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</si>
  <si>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</si>
  <si>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</si>
  <si>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</si>
  <si>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</si>
  <si>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</si>
  <si>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</si>
  <si>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</si>
  <si>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</si>
  <si>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</si>
  <si>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</si>
  <si>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</si>
  <si>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</si>
  <si>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</si>
  <si>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</si>
  <si>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</si>
  <si>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</si>
  <si>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</si>
  <si>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</si>
  <si>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</si>
  <si>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</si>
  <si>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</si>
  <si>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Голова Саксаганської районної у місті ради</t>
  </si>
  <si>
    <t>Начальник  фінансового відділу</t>
  </si>
  <si>
    <t>Л.Г. Шматкова</t>
  </si>
  <si>
    <t>Рішення Саксаганської районної у місті ради від 28 травня 2020 року №394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</si>
  <si>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</si>
  <si>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 xml:space="preserve">Порівняльна таблиця  результативних  показників бюджетної програми </t>
  </si>
  <si>
    <t>0210160  "Керівництво і управління у відповідній сфері у містах (місті Києві), селищах, селах, об'єднаних територіальних громадах"</t>
  </si>
  <si>
    <t>№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</si>
  <si>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</si>
  <si>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</si>
  <si>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</si>
  <si>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</si>
  <si>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</si>
  <si>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</si>
  <si>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</si>
  <si>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</si>
  <si>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</si>
  <si>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Керівник установи - головного
розпорядника бюджетних коштів /
заступник керівника установи</t>
  </si>
  <si>
    <t xml:space="preserve">У зв’язку зі збільшенням бюджетних асигнувань по загальному фонду бюджету на 235550,00 грн. згідно з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</t>
  </si>
  <si>
    <t>В.В Старовойт</t>
  </si>
  <si>
    <t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</t>
  </si>
  <si>
    <t xml:space="preserve">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                           </t>
  </si>
  <si>
    <t>гривень</t>
  </si>
  <si>
    <r>
      <rPr>
        <u/>
        <sz val="10"/>
        <rFont val="Times New Roman"/>
        <family val="1"/>
        <charset val="204"/>
      </rPr>
      <t>28.12.2020</t>
    </r>
    <r>
      <rPr>
        <sz val="10"/>
        <rFont val="Times New Roman"/>
        <family val="1"/>
        <charset val="204"/>
      </rPr>
      <t>__________________ №  __</t>
    </r>
    <r>
      <rPr>
        <u/>
        <sz val="10"/>
        <rFont val="Times New Roman"/>
        <family val="1"/>
        <charset val="204"/>
      </rPr>
      <t>270-р</t>
    </r>
    <r>
      <rPr>
        <sz val="10"/>
        <rFont val="Times New Roman"/>
        <family val="1"/>
        <charset val="204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</si>
</sst>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3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justify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justify" vertical="center" wrapText="1"/>
    </xf>
    <xf numFmtId="0" fontId="24" fillId="0" borderId="26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4" fontId="24" fillId="0" borderId="26" xfId="0" applyNumberFormat="1" applyFont="1" applyBorder="1" applyAlignment="1">
      <alignment horizontal="center" vertical="center" wrapText="1"/>
    </xf>
    <xf numFmtId="4" fontId="24" fillId="0" borderId="27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24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4" fontId="24" fillId="0" borderId="3" xfId="0" applyNumberFormat="1" applyFont="1" applyBorder="1" applyAlignment="1">
      <alignment horizontal="center" vertical="center" wrapText="1"/>
    </xf>
    <xf numFmtId="4" fontId="24" fillId="0" borderId="29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29" fillId="0" borderId="0" xfId="0" applyFont="1" applyAlignment="1">
      <alignment vertical="center" wrapText="1"/>
    </xf>
    <xf numFmtId="0" fontId="24" fillId="0" borderId="0" xfId="0" applyFont="1"/>
    <xf numFmtId="4" fontId="24" fillId="0" borderId="0" xfId="0" applyNumberFormat="1" applyFont="1"/>
    <xf numFmtId="0" fontId="29" fillId="0" borderId="3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30" fillId="2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/>
    </xf>
    <xf numFmtId="0" fontId="19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4" fillId="0" borderId="2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4" fillId="0" borderId="30" xfId="0" applyFont="1" applyBorder="1" applyAlignment="1">
      <alignment horizontal="left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</cellXfs>
  <cellStyles count="1">
    <cellStyle name="Обычный" xfId="0" builtinId="0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%20&#1073;&#1077;&#1088;&#1077;&#1079;&#1077;&#1085;&#1100;%2020%20-%20Pasp%202020%2001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160-&#1095;&#1077;&#1088;&#1074;&#1077;&#1085;&#1100;%20&#8212;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160-&#1095;&#1077;&#1088;&#1074;&#1077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1-0160"/>
    </sheetNames>
    <sheetDataSet>
      <sheetData sheetId="0">
        <row r="50">
          <cell r="B50" t="str">
            <v>Здійснення виконавчим комітетом Саксаганської районної у місті ради  наданих законодавством повноважень у відповідній сфері</v>
          </cell>
        </row>
        <row r="85">
          <cell r="B85" t="str">
            <v>кількість виконаних листів, звернень, заяв, скарг на одного працівника</v>
          </cell>
          <cell r="F85">
            <v>0</v>
          </cell>
        </row>
        <row r="86">
          <cell r="B86" t="str">
            <v>кількість прийнятих нормативно-правових актів на одного працівника</v>
          </cell>
          <cell r="F86">
            <v>0</v>
          </cell>
        </row>
        <row r="87">
          <cell r="B87" t="str">
            <v>витрати на утримання однієї штатної одиниці</v>
          </cell>
        </row>
        <row r="88">
          <cell r="B88" t="str">
            <v>середні видатки на придбання одиниці обладнання, предметів та послуг за заходами інформатизації</v>
          </cell>
          <cell r="F88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78">
          <cell r="AO78">
            <v>35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22">
          <cell r="U22">
            <v>43510944</v>
          </cell>
        </row>
        <row r="83">
          <cell r="AO83">
            <v>5</v>
          </cell>
        </row>
        <row r="84">
          <cell r="AW84">
            <v>84.52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4"/>
  <sheetViews>
    <sheetView tabSelected="1" view="pageBreakPreview" topLeftCell="O1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49" width="2.85546875" style="1" customWidth="1"/>
    <col min="50" max="51" width="5.5703125" style="1" customWidth="1"/>
    <col min="52" max="52" width="11.710937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0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87" t="s">
        <v>1</v>
      </c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</row>
    <row r="3" spans="1:77" ht="15" customHeight="1" x14ac:dyDescent="0.2">
      <c r="AO3" s="87" t="s">
        <v>2</v>
      </c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</row>
    <row r="4" spans="1:77" ht="18.75" customHeight="1" x14ac:dyDescent="0.2">
      <c r="AO4" s="88" t="s">
        <v>3</v>
      </c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</row>
    <row r="5" spans="1:77" x14ac:dyDescent="0.2">
      <c r="AO5" s="89" t="s">
        <v>4</v>
      </c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</row>
    <row r="6" spans="1:77" ht="28.5" customHeight="1" x14ac:dyDescent="0.2">
      <c r="AO6" s="80" t="s">
        <v>5</v>
      </c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</row>
    <row r="7" spans="1:77" ht="15.75" customHeight="1" x14ac:dyDescent="0.2">
      <c r="AO7" s="80" t="s">
        <v>125</v>
      </c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</row>
    <row r="9" spans="1:77" ht="29.25" customHeight="1" x14ac:dyDescent="0.2"/>
    <row r="10" spans="1:77" ht="15.75" customHeight="1" x14ac:dyDescent="0.2">
      <c r="A10" s="81" t="s">
        <v>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</row>
    <row r="11" spans="1:77" ht="19.5" customHeight="1" x14ac:dyDescent="0.2">
      <c r="A11" s="81" t="s">
        <v>7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</row>
    <row r="12" spans="1:77" ht="6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77" customFormat="1" ht="14.25" customHeight="1" x14ac:dyDescent="0.25">
      <c r="A13" s="3" t="s">
        <v>8</v>
      </c>
      <c r="B13" s="82" t="s">
        <v>9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4"/>
      <c r="N13" s="84" t="s">
        <v>3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5"/>
      <c r="AU13" s="82" t="s">
        <v>10</v>
      </c>
      <c r="AV13" s="83"/>
      <c r="AW13" s="83"/>
      <c r="AX13" s="83"/>
      <c r="AY13" s="83"/>
      <c r="AZ13" s="83"/>
      <c r="BA13" s="83"/>
      <c r="BB13" s="83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customFormat="1" ht="24" customHeight="1" x14ac:dyDescent="0.25">
      <c r="A14" s="6"/>
      <c r="B14" s="90" t="s">
        <v>11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6"/>
      <c r="N14" s="91" t="s">
        <v>12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6"/>
      <c r="AU14" s="90" t="s">
        <v>13</v>
      </c>
      <c r="AV14" s="90"/>
      <c r="AW14" s="90"/>
      <c r="AX14" s="90"/>
      <c r="AY14" s="90"/>
      <c r="AZ14" s="90"/>
      <c r="BA14" s="90"/>
      <c r="BB14" s="9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customFormat="1" ht="15" x14ac:dyDescent="0.25">
      <c r="BE15" s="7"/>
      <c r="BF15" s="7"/>
      <c r="BG15" s="7"/>
      <c r="BH15" s="7"/>
      <c r="BI15" s="7"/>
      <c r="BJ15" s="7"/>
      <c r="BK15" s="7"/>
      <c r="BL15" s="7"/>
    </row>
    <row r="16" spans="1:77" customFormat="1" ht="15" customHeight="1" x14ac:dyDescent="0.25">
      <c r="A16" s="5" t="s">
        <v>14</v>
      </c>
      <c r="B16" s="82" t="s">
        <v>15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4"/>
      <c r="N16" s="84" t="s">
        <v>3</v>
      </c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5"/>
      <c r="AU16" s="82" t="s">
        <v>10</v>
      </c>
      <c r="AV16" s="83"/>
      <c r="AW16" s="83"/>
      <c r="AX16" s="83"/>
      <c r="AY16" s="83"/>
      <c r="AZ16" s="83"/>
      <c r="BA16" s="83"/>
      <c r="BB16" s="83"/>
      <c r="BC16" s="8"/>
      <c r="BD16" s="8"/>
      <c r="BE16" s="8"/>
      <c r="BF16" s="8"/>
      <c r="BG16" s="8"/>
      <c r="BH16" s="8"/>
      <c r="BI16" s="8"/>
      <c r="BJ16" s="8"/>
      <c r="BK16" s="8"/>
      <c r="BL16" s="9"/>
      <c r="BP16" s="8"/>
      <c r="BQ16" s="8"/>
      <c r="BR16" s="8"/>
      <c r="BS16" s="8"/>
      <c r="BT16" s="8"/>
      <c r="BU16" s="8"/>
      <c r="BV16" s="8"/>
      <c r="BW16" s="8"/>
    </row>
    <row r="17" spans="1:79" customFormat="1" ht="24" customHeight="1" x14ac:dyDescent="0.25">
      <c r="A17" s="6"/>
      <c r="B17" s="90" t="s">
        <v>11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6"/>
      <c r="N17" s="91" t="s">
        <v>16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6"/>
      <c r="AU17" s="90" t="s">
        <v>13</v>
      </c>
      <c r="AV17" s="90"/>
      <c r="AW17" s="90"/>
      <c r="AX17" s="90"/>
      <c r="AY17" s="90"/>
      <c r="AZ17" s="90"/>
      <c r="BA17" s="90"/>
      <c r="BB17" s="9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P17" s="10"/>
      <c r="BQ17" s="10"/>
      <c r="BR17" s="10"/>
      <c r="BS17" s="10"/>
      <c r="BT17" s="10"/>
      <c r="BU17" s="10"/>
      <c r="BV17" s="10"/>
      <c r="BW17" s="10"/>
    </row>
    <row r="18" spans="1:79" customFormat="1" ht="15" x14ac:dyDescent="0.25"/>
    <row r="19" spans="1:79" customFormat="1" ht="42.75" customHeight="1" x14ac:dyDescent="0.25">
      <c r="A19" s="3" t="s">
        <v>17</v>
      </c>
      <c r="B19" s="82" t="s">
        <v>18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N19" s="82" t="s">
        <v>19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"/>
      <c r="AA19" s="82" t="s">
        <v>20</v>
      </c>
      <c r="AB19" s="83"/>
      <c r="AC19" s="83"/>
      <c r="AD19" s="83"/>
      <c r="AE19" s="83"/>
      <c r="AF19" s="83"/>
      <c r="AG19" s="83"/>
      <c r="AH19" s="83"/>
      <c r="AI19" s="83"/>
      <c r="AJ19" s="8"/>
      <c r="AK19" s="92" t="s">
        <v>21</v>
      </c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"/>
      <c r="BE19" s="82" t="s">
        <v>22</v>
      </c>
      <c r="BF19" s="83"/>
      <c r="BG19" s="83"/>
      <c r="BH19" s="83"/>
      <c r="BI19" s="83"/>
      <c r="BJ19" s="83"/>
      <c r="BK19" s="83"/>
      <c r="BL19" s="83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customFormat="1" ht="25.5" customHeight="1" x14ac:dyDescent="0.25">
      <c r="B20" s="90" t="s">
        <v>11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N20" s="90" t="s">
        <v>23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10"/>
      <c r="AA20" s="97" t="s">
        <v>24</v>
      </c>
      <c r="AB20" s="97"/>
      <c r="AC20" s="97"/>
      <c r="AD20" s="97"/>
      <c r="AE20" s="97"/>
      <c r="AF20" s="97"/>
      <c r="AG20" s="97"/>
      <c r="AH20" s="97"/>
      <c r="AI20" s="97"/>
      <c r="AJ20" s="10"/>
      <c r="AK20" s="98" t="s">
        <v>25</v>
      </c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10"/>
      <c r="BE20" s="90" t="s">
        <v>26</v>
      </c>
      <c r="BF20" s="90"/>
      <c r="BG20" s="90"/>
      <c r="BH20" s="90"/>
      <c r="BI20" s="90"/>
      <c r="BJ20" s="90"/>
      <c r="BK20" s="90"/>
      <c r="BL20" s="9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6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79" ht="24.95" customHeight="1" x14ac:dyDescent="0.2">
      <c r="A22" s="93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>
        <f>AS22+I23</f>
        <v>43283201</v>
      </c>
      <c r="V22" s="94"/>
      <c r="W22" s="94"/>
      <c r="X22" s="94"/>
      <c r="Y22" s="94"/>
      <c r="Z22" s="94"/>
      <c r="AA22" s="94"/>
      <c r="AB22" s="94"/>
      <c r="AC22" s="94"/>
      <c r="AD22" s="94"/>
      <c r="AE22" s="95" t="s">
        <v>28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4">
        <f>42617124+251000+10450+15000+25510+184590+62707+100000</f>
        <v>43266381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6" t="s">
        <v>29</v>
      </c>
      <c r="BE22" s="96"/>
      <c r="BF22" s="96"/>
      <c r="BG22" s="96"/>
      <c r="BH22" s="96"/>
      <c r="BI22" s="96"/>
      <c r="BJ22" s="96"/>
      <c r="BK22" s="96"/>
      <c r="BL22" s="96"/>
    </row>
    <row r="23" spans="1:79" ht="24.95" customHeight="1" x14ac:dyDescent="0.2">
      <c r="A23" s="96" t="s">
        <v>30</v>
      </c>
      <c r="B23" s="96"/>
      <c r="C23" s="96"/>
      <c r="D23" s="96"/>
      <c r="E23" s="96"/>
      <c r="F23" s="96"/>
      <c r="G23" s="96"/>
      <c r="H23" s="96"/>
      <c r="I23" s="94">
        <f>642820-626000</f>
        <v>16820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6" t="s">
        <v>31</v>
      </c>
      <c r="U23" s="96"/>
      <c r="V23" s="96"/>
      <c r="W23" s="96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4"/>
      <c r="AO23" s="14"/>
      <c r="AP23" s="14"/>
      <c r="AQ23" s="14"/>
      <c r="AR23" s="14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4"/>
      <c r="BE23" s="14"/>
      <c r="BF23" s="14"/>
      <c r="BG23" s="14"/>
      <c r="BH23" s="14"/>
      <c r="BI23" s="14"/>
      <c r="BJ23" s="11"/>
      <c r="BK23" s="11"/>
      <c r="BL23" s="11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  <c r="U24" s="15"/>
      <c r="V24" s="15"/>
      <c r="W24" s="15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4"/>
      <c r="AO24" s="14"/>
      <c r="AP24" s="14"/>
      <c r="AQ24" s="14"/>
      <c r="AR24" s="14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4"/>
      <c r="BE24" s="14"/>
      <c r="BF24" s="14"/>
      <c r="BG24" s="14"/>
      <c r="BH24" s="14"/>
      <c r="BI24" s="14"/>
      <c r="BJ24" s="11"/>
      <c r="BK24" s="11"/>
      <c r="BL24" s="11"/>
    </row>
    <row r="25" spans="1:79" ht="15.75" customHeight="1" x14ac:dyDescent="0.2">
      <c r="A25" s="87" t="s">
        <v>32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</row>
    <row r="26" spans="1:79" ht="190.5" customHeight="1" x14ac:dyDescent="0.2">
      <c r="A26" s="107" t="s">
        <v>33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</row>
    <row r="27" spans="1:79" ht="33.75" customHeight="1" x14ac:dyDescent="0.2">
      <c r="A27" s="107" t="s">
        <v>34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</row>
    <row r="28" spans="1:79" ht="42" customHeight="1" x14ac:dyDescent="0.2">
      <c r="A28" s="107" t="s">
        <v>105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</row>
    <row r="29" spans="1:79" ht="39.75" customHeight="1" x14ac:dyDescent="0.2">
      <c r="A29" s="107" t="s">
        <v>122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</row>
    <row r="30" spans="1:79" ht="38.25" customHeight="1" x14ac:dyDescent="0.2">
      <c r="A30" s="107" t="s">
        <v>123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</row>
    <row r="31" spans="1:79" ht="24" customHeight="1" x14ac:dyDescent="0.2">
      <c r="A31" s="96" t="s">
        <v>35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</row>
    <row r="32" spans="1:79" ht="21" customHeight="1" x14ac:dyDescent="0.2">
      <c r="A32" s="103" t="s">
        <v>36</v>
      </c>
      <c r="B32" s="103"/>
      <c r="C32" s="103"/>
      <c r="D32" s="103"/>
      <c r="E32" s="103"/>
      <c r="F32" s="103"/>
      <c r="G32" s="109" t="s">
        <v>37</v>
      </c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1"/>
    </row>
    <row r="33" spans="1:79" ht="15" customHeight="1" x14ac:dyDescent="0.2">
      <c r="A33" s="99">
        <v>1</v>
      </c>
      <c r="B33" s="99"/>
      <c r="C33" s="99"/>
      <c r="D33" s="99"/>
      <c r="E33" s="99"/>
      <c r="F33" s="99"/>
      <c r="G33" s="100">
        <v>2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2"/>
    </row>
    <row r="34" spans="1:79" s="22" customFormat="1" ht="33" customHeight="1" x14ac:dyDescent="0.25">
      <c r="A34" s="103">
        <v>1</v>
      </c>
      <c r="B34" s="103"/>
      <c r="C34" s="103"/>
      <c r="D34" s="103"/>
      <c r="E34" s="103"/>
      <c r="F34" s="103"/>
      <c r="G34" s="104" t="s">
        <v>40</v>
      </c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6"/>
      <c r="CA34" s="22" t="s">
        <v>41</v>
      </c>
    </row>
    <row r="35" spans="1:79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5.95" customHeight="1" x14ac:dyDescent="0.2">
      <c r="A36" s="96" t="s">
        <v>42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</row>
    <row r="37" spans="1:79" ht="15.95" customHeight="1" x14ac:dyDescent="0.2">
      <c r="A37" s="112" t="s">
        <v>43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</row>
    <row r="39" spans="1:79" s="13" customFormat="1" ht="15.75" customHeight="1" x14ac:dyDescent="0.25">
      <c r="A39" s="96" t="s">
        <v>44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</row>
    <row r="40" spans="1:79" s="13" customFormat="1" ht="16.5" customHeight="1" x14ac:dyDescent="0.25">
      <c r="A40" s="103" t="s">
        <v>36</v>
      </c>
      <c r="B40" s="103"/>
      <c r="C40" s="103"/>
      <c r="D40" s="103"/>
      <c r="E40" s="103"/>
      <c r="F40" s="103"/>
      <c r="G40" s="109" t="s">
        <v>45</v>
      </c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1"/>
    </row>
    <row r="41" spans="1:79" s="22" customFormat="1" ht="15" customHeight="1" x14ac:dyDescent="0.25">
      <c r="A41" s="99">
        <v>1</v>
      </c>
      <c r="B41" s="99"/>
      <c r="C41" s="99"/>
      <c r="D41" s="99"/>
      <c r="E41" s="99"/>
      <c r="F41" s="99"/>
      <c r="G41" s="100">
        <v>2</v>
      </c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2"/>
    </row>
    <row r="42" spans="1:79" s="13" customFormat="1" ht="15.75" customHeight="1" x14ac:dyDescent="0.25">
      <c r="A42" s="103">
        <v>1</v>
      </c>
      <c r="B42" s="103"/>
      <c r="C42" s="103"/>
      <c r="D42" s="103"/>
      <c r="E42" s="103"/>
      <c r="F42" s="103"/>
      <c r="G42" s="104" t="s">
        <v>48</v>
      </c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6"/>
      <c r="CA42" s="13" t="s">
        <v>47</v>
      </c>
    </row>
    <row r="43" spans="1:79" s="13" customFormat="1" ht="18.75" customHeight="1" x14ac:dyDescent="0.25">
      <c r="A43" s="103">
        <v>2</v>
      </c>
      <c r="B43" s="103"/>
      <c r="C43" s="103"/>
      <c r="D43" s="103"/>
      <c r="E43" s="103"/>
      <c r="F43" s="103"/>
      <c r="G43" s="104" t="s">
        <v>49</v>
      </c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6"/>
    </row>
    <row r="44" spans="1:79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</row>
    <row r="45" spans="1:79" ht="15.75" customHeight="1" x14ac:dyDescent="0.2">
      <c r="A45" s="96" t="s">
        <v>50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</row>
    <row r="46" spans="1:79" ht="15" customHeight="1" x14ac:dyDescent="0.2">
      <c r="A46" s="114" t="s">
        <v>124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20"/>
      <c r="BB46" s="20"/>
      <c r="BC46" s="20"/>
      <c r="BD46" s="20"/>
      <c r="BE46" s="20"/>
      <c r="BF46" s="20"/>
      <c r="BG46" s="20"/>
      <c r="BH46" s="20"/>
      <c r="BI46" s="21"/>
      <c r="BJ46" s="21"/>
      <c r="BK46" s="21"/>
      <c r="BL46" s="21"/>
    </row>
    <row r="47" spans="1:79" s="13" customFormat="1" ht="15.95" customHeight="1" x14ac:dyDescent="0.25">
      <c r="A47" s="103" t="s">
        <v>36</v>
      </c>
      <c r="B47" s="103"/>
      <c r="C47" s="103"/>
      <c r="D47" s="115" t="s">
        <v>51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7"/>
      <c r="AC47" s="103" t="s">
        <v>52</v>
      </c>
      <c r="AD47" s="103"/>
      <c r="AE47" s="103"/>
      <c r="AF47" s="103"/>
      <c r="AG47" s="103"/>
      <c r="AH47" s="103"/>
      <c r="AI47" s="103"/>
      <c r="AJ47" s="103"/>
      <c r="AK47" s="103" t="s">
        <v>53</v>
      </c>
      <c r="AL47" s="103"/>
      <c r="AM47" s="103"/>
      <c r="AN47" s="103"/>
      <c r="AO47" s="103"/>
      <c r="AP47" s="103"/>
      <c r="AQ47" s="103"/>
      <c r="AR47" s="103"/>
      <c r="AS47" s="103" t="s">
        <v>54</v>
      </c>
      <c r="AT47" s="103"/>
      <c r="AU47" s="103"/>
      <c r="AV47" s="103"/>
      <c r="AW47" s="103"/>
      <c r="AX47" s="103"/>
      <c r="AY47" s="103"/>
      <c r="AZ47" s="103"/>
    </row>
    <row r="48" spans="1:79" s="13" customFormat="1" ht="7.5" customHeight="1" x14ac:dyDescent="0.25">
      <c r="A48" s="103"/>
      <c r="B48" s="103"/>
      <c r="C48" s="103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</row>
    <row r="49" spans="1:79" s="13" customFormat="1" ht="15.75" x14ac:dyDescent="0.25">
      <c r="A49" s="103">
        <v>1</v>
      </c>
      <c r="B49" s="103"/>
      <c r="C49" s="103"/>
      <c r="D49" s="109">
        <v>2</v>
      </c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1"/>
      <c r="AC49" s="103">
        <v>3</v>
      </c>
      <c r="AD49" s="103"/>
      <c r="AE49" s="103"/>
      <c r="AF49" s="103"/>
      <c r="AG49" s="103"/>
      <c r="AH49" s="103"/>
      <c r="AI49" s="103"/>
      <c r="AJ49" s="103"/>
      <c r="AK49" s="103">
        <v>4</v>
      </c>
      <c r="AL49" s="103"/>
      <c r="AM49" s="103"/>
      <c r="AN49" s="103"/>
      <c r="AO49" s="103"/>
      <c r="AP49" s="103"/>
      <c r="AQ49" s="103"/>
      <c r="AR49" s="103"/>
      <c r="AS49" s="103">
        <v>5</v>
      </c>
      <c r="AT49" s="103"/>
      <c r="AU49" s="103"/>
      <c r="AV49" s="103"/>
      <c r="AW49" s="103"/>
      <c r="AX49" s="103"/>
      <c r="AY49" s="103"/>
      <c r="AZ49" s="103"/>
    </row>
    <row r="50" spans="1:79" s="13" customFormat="1" ht="19.5" customHeight="1" x14ac:dyDescent="0.25">
      <c r="A50" s="103">
        <v>1</v>
      </c>
      <c r="B50" s="103"/>
      <c r="C50" s="103"/>
      <c r="D50" s="104" t="s">
        <v>58</v>
      </c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6"/>
      <c r="AC50" s="121">
        <f>576744-641-190600</f>
        <v>385503</v>
      </c>
      <c r="AD50" s="121"/>
      <c r="AE50" s="121"/>
      <c r="AF50" s="121"/>
      <c r="AG50" s="121"/>
      <c r="AH50" s="121"/>
      <c r="AI50" s="121"/>
      <c r="AJ50" s="121"/>
      <c r="AK50" s="121">
        <v>0</v>
      </c>
      <c r="AL50" s="121"/>
      <c r="AM50" s="121"/>
      <c r="AN50" s="121"/>
      <c r="AO50" s="121"/>
      <c r="AP50" s="121"/>
      <c r="AQ50" s="121"/>
      <c r="AR50" s="121"/>
      <c r="AS50" s="121">
        <f>AC50+AK50</f>
        <v>385503</v>
      </c>
      <c r="AT50" s="121"/>
      <c r="AU50" s="121"/>
      <c r="AV50" s="121"/>
      <c r="AW50" s="121"/>
      <c r="AX50" s="121"/>
      <c r="AY50" s="121"/>
      <c r="AZ50" s="121"/>
      <c r="BA50" s="68"/>
      <c r="BB50" s="68"/>
      <c r="BC50" s="68"/>
      <c r="BD50" s="68"/>
      <c r="BE50" s="68"/>
      <c r="BF50" s="68"/>
      <c r="BG50" s="68"/>
      <c r="BH50" s="68"/>
      <c r="CA50" s="13" t="s">
        <v>59</v>
      </c>
    </row>
    <row r="51" spans="1:79" s="13" customFormat="1" ht="48.75" customHeight="1" x14ac:dyDescent="0.25">
      <c r="A51" s="103">
        <v>2</v>
      </c>
      <c r="B51" s="103"/>
      <c r="C51" s="103"/>
      <c r="D51" s="104" t="s">
        <v>106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6"/>
      <c r="AC51" s="121">
        <f>42617124-576103+251000+190600+184590+25510+15000+10450+62707+100000</f>
        <v>42880878</v>
      </c>
      <c r="AD51" s="121"/>
      <c r="AE51" s="121"/>
      <c r="AF51" s="121"/>
      <c r="AG51" s="121"/>
      <c r="AH51" s="121"/>
      <c r="AI51" s="121"/>
      <c r="AJ51" s="121"/>
      <c r="AK51" s="121">
        <v>16820</v>
      </c>
      <c r="AL51" s="121"/>
      <c r="AM51" s="121"/>
      <c r="AN51" s="121"/>
      <c r="AO51" s="121"/>
      <c r="AP51" s="121"/>
      <c r="AQ51" s="121"/>
      <c r="AR51" s="121"/>
      <c r="AS51" s="121">
        <f>AC51+AK51</f>
        <v>42897698</v>
      </c>
      <c r="AT51" s="121"/>
      <c r="AU51" s="121"/>
      <c r="AV51" s="121"/>
      <c r="AW51" s="121"/>
      <c r="AX51" s="121"/>
      <c r="AY51" s="121"/>
      <c r="AZ51" s="121"/>
      <c r="BA51" s="68"/>
      <c r="BB51" s="68"/>
      <c r="BC51" s="68"/>
      <c r="BD51" s="68"/>
      <c r="BE51" s="68"/>
      <c r="BF51" s="68"/>
      <c r="BG51" s="68"/>
      <c r="BH51" s="68"/>
    </row>
    <row r="52" spans="1:79" s="70" customFormat="1" ht="17.25" customHeight="1" x14ac:dyDescent="0.25">
      <c r="A52" s="122"/>
      <c r="B52" s="122"/>
      <c r="C52" s="122"/>
      <c r="D52" s="123" t="s">
        <v>60</v>
      </c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6">
        <f>AC50+AC51</f>
        <v>43266381</v>
      </c>
      <c r="AD52" s="126"/>
      <c r="AE52" s="126"/>
      <c r="AF52" s="126"/>
      <c r="AG52" s="126"/>
      <c r="AH52" s="126"/>
      <c r="AI52" s="126"/>
      <c r="AJ52" s="126"/>
      <c r="AK52" s="126">
        <f>AK50+AK51</f>
        <v>16820</v>
      </c>
      <c r="AL52" s="126"/>
      <c r="AM52" s="126"/>
      <c r="AN52" s="126"/>
      <c r="AO52" s="126"/>
      <c r="AP52" s="126"/>
      <c r="AQ52" s="126"/>
      <c r="AR52" s="126"/>
      <c r="AS52" s="126">
        <f>AS50+AS51</f>
        <v>43283201</v>
      </c>
      <c r="AT52" s="126"/>
      <c r="AU52" s="126"/>
      <c r="AV52" s="126"/>
      <c r="AW52" s="126"/>
      <c r="AX52" s="126"/>
      <c r="AY52" s="126"/>
      <c r="AZ52" s="126"/>
      <c r="BA52" s="69"/>
      <c r="BB52" s="69"/>
      <c r="BC52" s="69"/>
      <c r="BD52" s="69"/>
      <c r="BE52" s="69"/>
      <c r="BF52" s="69"/>
      <c r="BG52" s="69"/>
      <c r="BH52" s="69"/>
    </row>
    <row r="53" spans="1:79" x14ac:dyDescent="0.2">
      <c r="AS53" s="127"/>
      <c r="AT53" s="128"/>
      <c r="AU53" s="128"/>
      <c r="AV53" s="128"/>
      <c r="AW53" s="128"/>
      <c r="AX53" s="128"/>
      <c r="AY53" s="128"/>
      <c r="AZ53" s="128"/>
    </row>
    <row r="54" spans="1:79" ht="19.5" customHeight="1" x14ac:dyDescent="0.2">
      <c r="A54" s="87" t="s">
        <v>61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</row>
    <row r="55" spans="1:79" ht="15" customHeight="1" x14ac:dyDescent="0.2">
      <c r="A55" s="114" t="s">
        <v>124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</row>
    <row r="56" spans="1:79" ht="15.95" customHeight="1" x14ac:dyDescent="0.2">
      <c r="A56" s="103" t="s">
        <v>36</v>
      </c>
      <c r="B56" s="103"/>
      <c r="C56" s="103"/>
      <c r="D56" s="115" t="s">
        <v>62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7"/>
      <c r="AB56" s="103" t="s">
        <v>52</v>
      </c>
      <c r="AC56" s="103"/>
      <c r="AD56" s="103"/>
      <c r="AE56" s="103"/>
      <c r="AF56" s="103"/>
      <c r="AG56" s="103"/>
      <c r="AH56" s="103"/>
      <c r="AI56" s="103"/>
      <c r="AJ56" s="103" t="s">
        <v>53</v>
      </c>
      <c r="AK56" s="103"/>
      <c r="AL56" s="103"/>
      <c r="AM56" s="103"/>
      <c r="AN56" s="103"/>
      <c r="AO56" s="103"/>
      <c r="AP56" s="103"/>
      <c r="AQ56" s="103"/>
      <c r="AR56" s="103" t="s">
        <v>54</v>
      </c>
      <c r="AS56" s="103"/>
      <c r="AT56" s="103"/>
      <c r="AU56" s="103"/>
      <c r="AV56" s="103"/>
      <c r="AW56" s="103"/>
      <c r="AX56" s="103"/>
      <c r="AY56" s="103"/>
    </row>
    <row r="57" spans="1:79" ht="8.25" customHeight="1" x14ac:dyDescent="0.2">
      <c r="A57" s="103"/>
      <c r="B57" s="103"/>
      <c r="C57" s="103"/>
      <c r="D57" s="118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20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</row>
    <row r="58" spans="1:79" ht="15.75" customHeight="1" x14ac:dyDescent="0.2">
      <c r="A58" s="99">
        <v>1</v>
      </c>
      <c r="B58" s="99"/>
      <c r="C58" s="99"/>
      <c r="D58" s="100">
        <v>2</v>
      </c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2"/>
      <c r="AB58" s="99">
        <v>3</v>
      </c>
      <c r="AC58" s="99"/>
      <c r="AD58" s="99"/>
      <c r="AE58" s="99"/>
      <c r="AF58" s="99"/>
      <c r="AG58" s="99"/>
      <c r="AH58" s="99"/>
      <c r="AI58" s="99"/>
      <c r="AJ58" s="99">
        <v>4</v>
      </c>
      <c r="AK58" s="99"/>
      <c r="AL58" s="99"/>
      <c r="AM58" s="99"/>
      <c r="AN58" s="99"/>
      <c r="AO58" s="99"/>
      <c r="AP58" s="99"/>
      <c r="AQ58" s="99"/>
      <c r="AR58" s="99">
        <v>5</v>
      </c>
      <c r="AS58" s="99"/>
      <c r="AT58" s="99"/>
      <c r="AU58" s="99"/>
      <c r="AV58" s="99"/>
      <c r="AW58" s="99"/>
      <c r="AX58" s="99"/>
      <c r="AY58" s="99"/>
    </row>
    <row r="59" spans="1:79" ht="12.75" hidden="1" customHeight="1" x14ac:dyDescent="0.2">
      <c r="A59" s="99" t="s">
        <v>46</v>
      </c>
      <c r="B59" s="99"/>
      <c r="C59" s="99"/>
      <c r="D59" s="134" t="s">
        <v>39</v>
      </c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6"/>
      <c r="AB59" s="137" t="s">
        <v>55</v>
      </c>
      <c r="AC59" s="137"/>
      <c r="AD59" s="137"/>
      <c r="AE59" s="137"/>
      <c r="AF59" s="137"/>
      <c r="AG59" s="137"/>
      <c r="AH59" s="137"/>
      <c r="AI59" s="137"/>
      <c r="AJ59" s="137" t="s">
        <v>56</v>
      </c>
      <c r="AK59" s="137"/>
      <c r="AL59" s="137"/>
      <c r="AM59" s="137"/>
      <c r="AN59" s="137"/>
      <c r="AO59" s="137"/>
      <c r="AP59" s="137"/>
      <c r="AQ59" s="137"/>
      <c r="AR59" s="137" t="s">
        <v>57</v>
      </c>
      <c r="AS59" s="137"/>
      <c r="AT59" s="137"/>
      <c r="AU59" s="137"/>
      <c r="AV59" s="137"/>
      <c r="AW59" s="137"/>
      <c r="AX59" s="137"/>
      <c r="AY59" s="137"/>
      <c r="CA59" s="1" t="s">
        <v>63</v>
      </c>
    </row>
    <row r="60" spans="1:79" s="23" customFormat="1" ht="19.5" customHeight="1" x14ac:dyDescent="0.2">
      <c r="A60" s="129"/>
      <c r="B60" s="129"/>
      <c r="C60" s="129"/>
      <c r="D60" s="130" t="s">
        <v>60</v>
      </c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2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26">
        <f>AB60+AJ60</f>
        <v>0</v>
      </c>
      <c r="AS60" s="126"/>
      <c r="AT60" s="126"/>
      <c r="AU60" s="126"/>
      <c r="AV60" s="126"/>
      <c r="AW60" s="126"/>
      <c r="AX60" s="126"/>
      <c r="AY60" s="126"/>
      <c r="CA60" s="23" t="s">
        <v>64</v>
      </c>
    </row>
    <row r="62" spans="1:79" ht="15.75" customHeight="1" x14ac:dyDescent="0.2">
      <c r="A62" s="96" t="s">
        <v>65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</row>
    <row r="63" spans="1:79" ht="32.25" customHeight="1" x14ac:dyDescent="0.2">
      <c r="A63" s="103" t="s">
        <v>36</v>
      </c>
      <c r="B63" s="103"/>
      <c r="C63" s="103"/>
      <c r="D63" s="103"/>
      <c r="E63" s="103"/>
      <c r="F63" s="103"/>
      <c r="G63" s="109" t="s">
        <v>66</v>
      </c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1"/>
      <c r="Z63" s="103" t="s">
        <v>67</v>
      </c>
      <c r="AA63" s="103"/>
      <c r="AB63" s="103"/>
      <c r="AC63" s="103"/>
      <c r="AD63" s="103"/>
      <c r="AE63" s="103" t="s">
        <v>68</v>
      </c>
      <c r="AF63" s="103"/>
      <c r="AG63" s="103"/>
      <c r="AH63" s="103"/>
      <c r="AI63" s="103"/>
      <c r="AJ63" s="103"/>
      <c r="AK63" s="103"/>
      <c r="AL63" s="103"/>
      <c r="AM63" s="103"/>
      <c r="AN63" s="103"/>
      <c r="AO63" s="109" t="s">
        <v>52</v>
      </c>
      <c r="AP63" s="110"/>
      <c r="AQ63" s="110"/>
      <c r="AR63" s="110"/>
      <c r="AS63" s="110"/>
      <c r="AT63" s="110"/>
      <c r="AU63" s="110"/>
      <c r="AV63" s="111"/>
      <c r="AW63" s="109" t="s">
        <v>53</v>
      </c>
      <c r="AX63" s="110"/>
      <c r="AY63" s="110"/>
      <c r="AZ63" s="110"/>
      <c r="BA63" s="110"/>
      <c r="BB63" s="110"/>
      <c r="BC63" s="110"/>
      <c r="BD63" s="111"/>
      <c r="BE63" s="109" t="s">
        <v>54</v>
      </c>
      <c r="BF63" s="110"/>
      <c r="BG63" s="110"/>
      <c r="BH63" s="110"/>
      <c r="BI63" s="110"/>
      <c r="BJ63" s="110"/>
      <c r="BK63" s="110"/>
      <c r="BL63" s="111"/>
    </row>
    <row r="64" spans="1:79" ht="15.75" customHeight="1" x14ac:dyDescent="0.2">
      <c r="A64" s="103">
        <v>1</v>
      </c>
      <c r="B64" s="103"/>
      <c r="C64" s="103"/>
      <c r="D64" s="103"/>
      <c r="E64" s="103"/>
      <c r="F64" s="103"/>
      <c r="G64" s="109">
        <v>2</v>
      </c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1"/>
      <c r="Z64" s="103">
        <v>3</v>
      </c>
      <c r="AA64" s="103"/>
      <c r="AB64" s="103"/>
      <c r="AC64" s="103"/>
      <c r="AD64" s="103"/>
      <c r="AE64" s="103">
        <v>4</v>
      </c>
      <c r="AF64" s="103"/>
      <c r="AG64" s="103"/>
      <c r="AH64" s="103"/>
      <c r="AI64" s="103"/>
      <c r="AJ64" s="103"/>
      <c r="AK64" s="103"/>
      <c r="AL64" s="103"/>
      <c r="AM64" s="103"/>
      <c r="AN64" s="103"/>
      <c r="AO64" s="103">
        <v>5</v>
      </c>
      <c r="AP64" s="103"/>
      <c r="AQ64" s="103"/>
      <c r="AR64" s="103"/>
      <c r="AS64" s="103"/>
      <c r="AT64" s="103"/>
      <c r="AU64" s="103"/>
      <c r="AV64" s="103"/>
      <c r="AW64" s="103">
        <v>6</v>
      </c>
      <c r="AX64" s="103"/>
      <c r="AY64" s="103"/>
      <c r="AZ64" s="103"/>
      <c r="BA64" s="103"/>
      <c r="BB64" s="103"/>
      <c r="BC64" s="103"/>
      <c r="BD64" s="103"/>
      <c r="BE64" s="103">
        <v>7</v>
      </c>
      <c r="BF64" s="103"/>
      <c r="BG64" s="103"/>
      <c r="BH64" s="103"/>
      <c r="BI64" s="103"/>
      <c r="BJ64" s="103"/>
      <c r="BK64" s="103"/>
      <c r="BL64" s="103"/>
    </row>
    <row r="65" spans="1:79" ht="12.75" hidden="1" customHeight="1" x14ac:dyDescent="0.2">
      <c r="A65" s="99" t="s">
        <v>38</v>
      </c>
      <c r="B65" s="99"/>
      <c r="C65" s="99"/>
      <c r="D65" s="99"/>
      <c r="E65" s="99"/>
      <c r="F65" s="99"/>
      <c r="G65" s="134" t="s">
        <v>39</v>
      </c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6"/>
      <c r="Z65" s="99" t="s">
        <v>69</v>
      </c>
      <c r="AA65" s="99"/>
      <c r="AB65" s="99"/>
      <c r="AC65" s="99"/>
      <c r="AD65" s="99"/>
      <c r="AE65" s="142" t="s">
        <v>70</v>
      </c>
      <c r="AF65" s="142"/>
      <c r="AG65" s="142"/>
      <c r="AH65" s="142"/>
      <c r="AI65" s="142"/>
      <c r="AJ65" s="142"/>
      <c r="AK65" s="142"/>
      <c r="AL65" s="142"/>
      <c r="AM65" s="142"/>
      <c r="AN65" s="134"/>
      <c r="AO65" s="137" t="s">
        <v>55</v>
      </c>
      <c r="AP65" s="137"/>
      <c r="AQ65" s="137"/>
      <c r="AR65" s="137"/>
      <c r="AS65" s="137"/>
      <c r="AT65" s="137"/>
      <c r="AU65" s="137"/>
      <c r="AV65" s="137"/>
      <c r="AW65" s="137" t="s">
        <v>71</v>
      </c>
      <c r="AX65" s="137"/>
      <c r="AY65" s="137"/>
      <c r="AZ65" s="137"/>
      <c r="BA65" s="137"/>
      <c r="BB65" s="137"/>
      <c r="BC65" s="137"/>
      <c r="BD65" s="137"/>
      <c r="BE65" s="137" t="s">
        <v>57</v>
      </c>
      <c r="BF65" s="137"/>
      <c r="BG65" s="137"/>
      <c r="BH65" s="137"/>
      <c r="BI65" s="137"/>
      <c r="BJ65" s="137"/>
      <c r="BK65" s="137"/>
      <c r="BL65" s="137"/>
      <c r="CA65" s="1" t="s">
        <v>72</v>
      </c>
    </row>
    <row r="66" spans="1:79" s="23" customFormat="1" ht="12.75" customHeight="1" x14ac:dyDescent="0.2">
      <c r="A66" s="129">
        <v>0</v>
      </c>
      <c r="B66" s="129"/>
      <c r="C66" s="129"/>
      <c r="D66" s="129"/>
      <c r="E66" s="129"/>
      <c r="F66" s="129"/>
      <c r="G66" s="123" t="s">
        <v>73</v>
      </c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9"/>
      <c r="Z66" s="129"/>
      <c r="AA66" s="129"/>
      <c r="AB66" s="129"/>
      <c r="AC66" s="129"/>
      <c r="AD66" s="129"/>
      <c r="AE66" s="140"/>
      <c r="AF66" s="140"/>
      <c r="AG66" s="140"/>
      <c r="AH66" s="140"/>
      <c r="AI66" s="140"/>
      <c r="AJ66" s="140"/>
      <c r="AK66" s="140"/>
      <c r="AL66" s="140"/>
      <c r="AM66" s="140"/>
      <c r="AN66" s="141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>
        <f t="shared" ref="BE66:BE77" si="0">AO66+AW66</f>
        <v>0</v>
      </c>
      <c r="BF66" s="133"/>
      <c r="BG66" s="133"/>
      <c r="BH66" s="133"/>
      <c r="BI66" s="133"/>
      <c r="BJ66" s="133"/>
      <c r="BK66" s="133"/>
      <c r="BL66" s="133"/>
      <c r="CA66" s="23" t="s">
        <v>74</v>
      </c>
    </row>
    <row r="67" spans="1:79" ht="96" customHeight="1" x14ac:dyDescent="0.2">
      <c r="A67" s="99">
        <v>0</v>
      </c>
      <c r="B67" s="99"/>
      <c r="C67" s="99"/>
      <c r="D67" s="99"/>
      <c r="E67" s="99"/>
      <c r="F67" s="99"/>
      <c r="G67" s="109" t="s">
        <v>75</v>
      </c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4"/>
      <c r="Z67" s="145" t="s">
        <v>76</v>
      </c>
      <c r="AA67" s="145"/>
      <c r="AB67" s="145"/>
      <c r="AC67" s="145"/>
      <c r="AD67" s="145"/>
      <c r="AE67" s="146" t="s">
        <v>77</v>
      </c>
      <c r="AF67" s="147"/>
      <c r="AG67" s="147"/>
      <c r="AH67" s="147"/>
      <c r="AI67" s="147"/>
      <c r="AJ67" s="147"/>
      <c r="AK67" s="147"/>
      <c r="AL67" s="147"/>
      <c r="AM67" s="147"/>
      <c r="AN67" s="148"/>
      <c r="AO67" s="121">
        <f>AC51</f>
        <v>42880878</v>
      </c>
      <c r="AP67" s="121"/>
      <c r="AQ67" s="121"/>
      <c r="AR67" s="121"/>
      <c r="AS67" s="121"/>
      <c r="AT67" s="121"/>
      <c r="AU67" s="121"/>
      <c r="AV67" s="121"/>
      <c r="AW67" s="121">
        <v>16820</v>
      </c>
      <c r="AX67" s="121"/>
      <c r="AY67" s="121"/>
      <c r="AZ67" s="121"/>
      <c r="BA67" s="121"/>
      <c r="BB67" s="121"/>
      <c r="BC67" s="121"/>
      <c r="BD67" s="121"/>
      <c r="BE67" s="121">
        <f t="shared" si="0"/>
        <v>42897698</v>
      </c>
      <c r="BF67" s="121"/>
      <c r="BG67" s="121"/>
      <c r="BH67" s="121"/>
      <c r="BI67" s="121"/>
      <c r="BJ67" s="121"/>
      <c r="BK67" s="121"/>
      <c r="BL67" s="121"/>
    </row>
    <row r="68" spans="1:79" ht="96.75" customHeight="1" x14ac:dyDescent="0.2">
      <c r="A68" s="99">
        <v>0</v>
      </c>
      <c r="B68" s="99"/>
      <c r="C68" s="99"/>
      <c r="D68" s="99"/>
      <c r="E68" s="99"/>
      <c r="F68" s="99"/>
      <c r="G68" s="109" t="s">
        <v>78</v>
      </c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4"/>
      <c r="Z68" s="145" t="s">
        <v>76</v>
      </c>
      <c r="AA68" s="145"/>
      <c r="AB68" s="145"/>
      <c r="AC68" s="145"/>
      <c r="AD68" s="145"/>
      <c r="AE68" s="146" t="str">
        <f>AE67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68" s="147"/>
      <c r="AG68" s="147"/>
      <c r="AH68" s="147"/>
      <c r="AI68" s="147"/>
      <c r="AJ68" s="147"/>
      <c r="AK68" s="147"/>
      <c r="AL68" s="147"/>
      <c r="AM68" s="147"/>
      <c r="AN68" s="148"/>
      <c r="AO68" s="121">
        <f>AC50</f>
        <v>385503</v>
      </c>
      <c r="AP68" s="121"/>
      <c r="AQ68" s="121"/>
      <c r="AR68" s="121"/>
      <c r="AS68" s="121"/>
      <c r="AT68" s="121"/>
      <c r="AU68" s="121"/>
      <c r="AV68" s="121"/>
      <c r="AW68" s="121">
        <v>0</v>
      </c>
      <c r="AX68" s="121"/>
      <c r="AY68" s="121"/>
      <c r="AZ68" s="121"/>
      <c r="BA68" s="121"/>
      <c r="BB68" s="121"/>
      <c r="BC68" s="121"/>
      <c r="BD68" s="121"/>
      <c r="BE68" s="121">
        <f t="shared" si="0"/>
        <v>385503</v>
      </c>
      <c r="BF68" s="121"/>
      <c r="BG68" s="121"/>
      <c r="BH68" s="121"/>
      <c r="BI68" s="121"/>
      <c r="BJ68" s="121"/>
      <c r="BK68" s="121"/>
      <c r="BL68" s="121"/>
    </row>
    <row r="69" spans="1:79" ht="26.25" customHeight="1" x14ac:dyDescent="0.2">
      <c r="A69" s="99">
        <v>1</v>
      </c>
      <c r="B69" s="99"/>
      <c r="C69" s="99"/>
      <c r="D69" s="99"/>
      <c r="E69" s="99"/>
      <c r="F69" s="99"/>
      <c r="G69" s="109" t="s">
        <v>79</v>
      </c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4"/>
      <c r="Z69" s="145" t="s">
        <v>80</v>
      </c>
      <c r="AA69" s="145"/>
      <c r="AB69" s="145"/>
      <c r="AC69" s="145"/>
      <c r="AD69" s="145"/>
      <c r="AE69" s="100" t="s">
        <v>81</v>
      </c>
      <c r="AF69" s="149"/>
      <c r="AG69" s="149"/>
      <c r="AH69" s="149"/>
      <c r="AI69" s="149"/>
      <c r="AJ69" s="149"/>
      <c r="AK69" s="149"/>
      <c r="AL69" s="149"/>
      <c r="AM69" s="149"/>
      <c r="AN69" s="150"/>
      <c r="AO69" s="121">
        <v>199</v>
      </c>
      <c r="AP69" s="121"/>
      <c r="AQ69" s="121"/>
      <c r="AR69" s="121"/>
      <c r="AS69" s="121"/>
      <c r="AT69" s="121"/>
      <c r="AU69" s="121"/>
      <c r="AV69" s="121"/>
      <c r="AW69" s="121">
        <v>0</v>
      </c>
      <c r="AX69" s="121"/>
      <c r="AY69" s="121"/>
      <c r="AZ69" s="121"/>
      <c r="BA69" s="121"/>
      <c r="BB69" s="121"/>
      <c r="BC69" s="121"/>
      <c r="BD69" s="121"/>
      <c r="BE69" s="121">
        <f t="shared" si="0"/>
        <v>199</v>
      </c>
      <c r="BF69" s="121"/>
      <c r="BG69" s="121"/>
      <c r="BH69" s="121"/>
      <c r="BI69" s="121"/>
      <c r="BJ69" s="121"/>
      <c r="BK69" s="121"/>
      <c r="BL69" s="121"/>
    </row>
    <row r="70" spans="1:79" s="23" customFormat="1" ht="12.75" customHeight="1" x14ac:dyDescent="0.2">
      <c r="A70" s="129">
        <v>0</v>
      </c>
      <c r="B70" s="129"/>
      <c r="C70" s="129"/>
      <c r="D70" s="129"/>
      <c r="E70" s="129"/>
      <c r="F70" s="129"/>
      <c r="G70" s="123" t="s">
        <v>82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5"/>
      <c r="Z70" s="151"/>
      <c r="AA70" s="151"/>
      <c r="AB70" s="151"/>
      <c r="AC70" s="151"/>
      <c r="AD70" s="151"/>
      <c r="AE70" s="152"/>
      <c r="AF70" s="153"/>
      <c r="AG70" s="153"/>
      <c r="AH70" s="153"/>
      <c r="AI70" s="153"/>
      <c r="AJ70" s="153"/>
      <c r="AK70" s="153"/>
      <c r="AL70" s="153"/>
      <c r="AM70" s="153"/>
      <c r="AN70" s="154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</row>
    <row r="71" spans="1:79" ht="53.25" customHeight="1" x14ac:dyDescent="0.2">
      <c r="A71" s="99">
        <v>0</v>
      </c>
      <c r="B71" s="99"/>
      <c r="C71" s="99"/>
      <c r="D71" s="99"/>
      <c r="E71" s="99"/>
      <c r="F71" s="99"/>
      <c r="G71" s="109" t="s">
        <v>84</v>
      </c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4"/>
      <c r="Z71" s="145" t="s">
        <v>80</v>
      </c>
      <c r="AA71" s="145"/>
      <c r="AB71" s="145"/>
      <c r="AC71" s="145"/>
      <c r="AD71" s="145"/>
      <c r="AE71" s="100" t="s">
        <v>83</v>
      </c>
      <c r="AF71" s="149"/>
      <c r="AG71" s="149"/>
      <c r="AH71" s="149"/>
      <c r="AI71" s="149"/>
      <c r="AJ71" s="149"/>
      <c r="AK71" s="149"/>
      <c r="AL71" s="149"/>
      <c r="AM71" s="149"/>
      <c r="AN71" s="150"/>
      <c r="AO71" s="121">
        <v>18</v>
      </c>
      <c r="AP71" s="121"/>
      <c r="AQ71" s="121"/>
      <c r="AR71" s="121"/>
      <c r="AS71" s="121"/>
      <c r="AT71" s="121"/>
      <c r="AU71" s="121"/>
      <c r="AV71" s="121"/>
      <c r="AW71" s="121">
        <v>0</v>
      </c>
      <c r="AX71" s="121"/>
      <c r="AY71" s="121"/>
      <c r="AZ71" s="121"/>
      <c r="BA71" s="121"/>
      <c r="BB71" s="121"/>
      <c r="BC71" s="121"/>
      <c r="BD71" s="121"/>
      <c r="BE71" s="121">
        <f t="shared" si="0"/>
        <v>18</v>
      </c>
      <c r="BF71" s="121"/>
      <c r="BG71" s="121"/>
      <c r="BH71" s="121"/>
      <c r="BI71" s="121"/>
      <c r="BJ71" s="121"/>
      <c r="BK71" s="121"/>
      <c r="BL71" s="121"/>
    </row>
    <row r="72" spans="1:79" ht="90.75" customHeight="1" x14ac:dyDescent="0.2">
      <c r="A72" s="99">
        <v>2</v>
      </c>
      <c r="B72" s="99"/>
      <c r="C72" s="99"/>
      <c r="D72" s="99"/>
      <c r="E72" s="99"/>
      <c r="F72" s="99"/>
      <c r="G72" s="109" t="s">
        <v>85</v>
      </c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4"/>
      <c r="Z72" s="145" t="s">
        <v>80</v>
      </c>
      <c r="AA72" s="145"/>
      <c r="AB72" s="145"/>
      <c r="AC72" s="145"/>
      <c r="AD72" s="145"/>
      <c r="AE72" s="146" t="s">
        <v>86</v>
      </c>
      <c r="AF72" s="147"/>
      <c r="AG72" s="147"/>
      <c r="AH72" s="147"/>
      <c r="AI72" s="147"/>
      <c r="AJ72" s="147"/>
      <c r="AK72" s="147"/>
      <c r="AL72" s="147"/>
      <c r="AM72" s="147"/>
      <c r="AN72" s="148"/>
      <c r="AO72" s="121">
        <v>6923</v>
      </c>
      <c r="AP72" s="121"/>
      <c r="AQ72" s="121"/>
      <c r="AR72" s="121"/>
      <c r="AS72" s="121"/>
      <c r="AT72" s="121"/>
      <c r="AU72" s="121"/>
      <c r="AV72" s="121"/>
      <c r="AW72" s="121">
        <v>0</v>
      </c>
      <c r="AX72" s="121"/>
      <c r="AY72" s="121"/>
      <c r="AZ72" s="121"/>
      <c r="BA72" s="121"/>
      <c r="BB72" s="121"/>
      <c r="BC72" s="121"/>
      <c r="BD72" s="121"/>
      <c r="BE72" s="121">
        <f t="shared" si="0"/>
        <v>6923</v>
      </c>
      <c r="BF72" s="121"/>
      <c r="BG72" s="121"/>
      <c r="BH72" s="121"/>
      <c r="BI72" s="121"/>
      <c r="BJ72" s="121"/>
      <c r="BK72" s="121"/>
      <c r="BL72" s="121"/>
    </row>
    <row r="73" spans="1:79" ht="64.5" customHeight="1" x14ac:dyDescent="0.2">
      <c r="A73" s="99">
        <v>3</v>
      </c>
      <c r="B73" s="99"/>
      <c r="C73" s="99"/>
      <c r="D73" s="99"/>
      <c r="E73" s="99"/>
      <c r="F73" s="99"/>
      <c r="G73" s="109" t="s">
        <v>87</v>
      </c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4"/>
      <c r="Z73" s="145" t="s">
        <v>80</v>
      </c>
      <c r="AA73" s="145"/>
      <c r="AB73" s="145"/>
      <c r="AC73" s="145"/>
      <c r="AD73" s="145"/>
      <c r="AE73" s="146" t="s">
        <v>86</v>
      </c>
      <c r="AF73" s="147"/>
      <c r="AG73" s="147"/>
      <c r="AH73" s="147"/>
      <c r="AI73" s="147"/>
      <c r="AJ73" s="147"/>
      <c r="AK73" s="147"/>
      <c r="AL73" s="147"/>
      <c r="AM73" s="147"/>
      <c r="AN73" s="148"/>
      <c r="AO73" s="121">
        <v>928</v>
      </c>
      <c r="AP73" s="121"/>
      <c r="AQ73" s="121"/>
      <c r="AR73" s="121"/>
      <c r="AS73" s="121"/>
      <c r="AT73" s="121"/>
      <c r="AU73" s="121"/>
      <c r="AV73" s="121"/>
      <c r="AW73" s="121">
        <v>0</v>
      </c>
      <c r="AX73" s="121"/>
      <c r="AY73" s="121"/>
      <c r="AZ73" s="121"/>
      <c r="BA73" s="121"/>
      <c r="BB73" s="121"/>
      <c r="BC73" s="121"/>
      <c r="BD73" s="121"/>
      <c r="BE73" s="121">
        <f t="shared" si="0"/>
        <v>928</v>
      </c>
      <c r="BF73" s="121"/>
      <c r="BG73" s="121"/>
      <c r="BH73" s="121"/>
      <c r="BI73" s="121"/>
      <c r="BJ73" s="121"/>
      <c r="BK73" s="121"/>
      <c r="BL73" s="121"/>
    </row>
    <row r="74" spans="1:79" s="23" customFormat="1" ht="19.5" customHeight="1" x14ac:dyDescent="0.2">
      <c r="A74" s="129">
        <v>0</v>
      </c>
      <c r="B74" s="129"/>
      <c r="C74" s="129"/>
      <c r="D74" s="129"/>
      <c r="E74" s="129"/>
      <c r="F74" s="129"/>
      <c r="G74" s="123" t="s">
        <v>88</v>
      </c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5"/>
      <c r="Z74" s="151"/>
      <c r="AA74" s="151"/>
      <c r="AB74" s="151"/>
      <c r="AC74" s="151"/>
      <c r="AD74" s="151"/>
      <c r="AE74" s="155"/>
      <c r="AF74" s="156"/>
      <c r="AG74" s="156"/>
      <c r="AH74" s="156"/>
      <c r="AI74" s="156"/>
      <c r="AJ74" s="156"/>
      <c r="AK74" s="156"/>
      <c r="AL74" s="156"/>
      <c r="AM74" s="156"/>
      <c r="AN74" s="157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</row>
    <row r="75" spans="1:79" ht="52.5" customHeight="1" x14ac:dyDescent="0.2">
      <c r="A75" s="99">
        <v>0</v>
      </c>
      <c r="B75" s="99"/>
      <c r="C75" s="99"/>
      <c r="D75" s="99"/>
      <c r="E75" s="99"/>
      <c r="F75" s="99"/>
      <c r="G75" s="109" t="s">
        <v>90</v>
      </c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4"/>
      <c r="Z75" s="145" t="s">
        <v>76</v>
      </c>
      <c r="AA75" s="145"/>
      <c r="AB75" s="145"/>
      <c r="AC75" s="145"/>
      <c r="AD75" s="145"/>
      <c r="AE75" s="146" t="s">
        <v>89</v>
      </c>
      <c r="AF75" s="147"/>
      <c r="AG75" s="147"/>
      <c r="AH75" s="147"/>
      <c r="AI75" s="147"/>
      <c r="AJ75" s="147"/>
      <c r="AK75" s="147"/>
      <c r="AL75" s="147"/>
      <c r="AM75" s="147"/>
      <c r="AN75" s="148"/>
      <c r="AO75" s="121">
        <f>AO68/AO71</f>
        <v>21416.833333333332</v>
      </c>
      <c r="AP75" s="121"/>
      <c r="AQ75" s="121"/>
      <c r="AR75" s="121"/>
      <c r="AS75" s="121"/>
      <c r="AT75" s="121"/>
      <c r="AU75" s="121"/>
      <c r="AV75" s="121"/>
      <c r="AW75" s="121">
        <v>0</v>
      </c>
      <c r="AX75" s="121"/>
      <c r="AY75" s="121"/>
      <c r="AZ75" s="121"/>
      <c r="BA75" s="121"/>
      <c r="BB75" s="121"/>
      <c r="BC75" s="121"/>
      <c r="BD75" s="121"/>
      <c r="BE75" s="121">
        <f t="shared" si="0"/>
        <v>21416.833333333332</v>
      </c>
      <c r="BF75" s="121"/>
      <c r="BG75" s="121"/>
      <c r="BH75" s="121"/>
      <c r="BI75" s="121"/>
      <c r="BJ75" s="121"/>
      <c r="BK75" s="121"/>
      <c r="BL75" s="121"/>
    </row>
    <row r="76" spans="1:79" ht="31.5" customHeight="1" x14ac:dyDescent="0.2">
      <c r="A76" s="99">
        <v>4</v>
      </c>
      <c r="B76" s="99"/>
      <c r="C76" s="99"/>
      <c r="D76" s="99"/>
      <c r="E76" s="99"/>
      <c r="F76" s="99"/>
      <c r="G76" s="109" t="s">
        <v>91</v>
      </c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4"/>
      <c r="Z76" s="145" t="s">
        <v>80</v>
      </c>
      <c r="AA76" s="145"/>
      <c r="AB76" s="145"/>
      <c r="AC76" s="145"/>
      <c r="AD76" s="145"/>
      <c r="AE76" s="146" t="s">
        <v>92</v>
      </c>
      <c r="AF76" s="147"/>
      <c r="AG76" s="147"/>
      <c r="AH76" s="147"/>
      <c r="AI76" s="147"/>
      <c r="AJ76" s="147"/>
      <c r="AK76" s="147"/>
      <c r="AL76" s="147"/>
      <c r="AM76" s="147"/>
      <c r="AN76" s="148"/>
      <c r="AO76" s="121">
        <v>35</v>
      </c>
      <c r="AP76" s="121"/>
      <c r="AQ76" s="121"/>
      <c r="AR76" s="121"/>
      <c r="AS76" s="121"/>
      <c r="AT76" s="121"/>
      <c r="AU76" s="121"/>
      <c r="AV76" s="121"/>
      <c r="AW76" s="121">
        <v>0</v>
      </c>
      <c r="AX76" s="121"/>
      <c r="AY76" s="121"/>
      <c r="AZ76" s="121"/>
      <c r="BA76" s="121"/>
      <c r="BB76" s="121"/>
      <c r="BC76" s="121"/>
      <c r="BD76" s="121"/>
      <c r="BE76" s="121">
        <f t="shared" si="0"/>
        <v>35</v>
      </c>
      <c r="BF76" s="121"/>
      <c r="BG76" s="121"/>
      <c r="BH76" s="121"/>
      <c r="BI76" s="121"/>
      <c r="BJ76" s="121"/>
      <c r="BK76" s="121"/>
      <c r="BL76" s="121"/>
    </row>
    <row r="77" spans="1:79" ht="31.5" customHeight="1" x14ac:dyDescent="0.2">
      <c r="A77" s="99">
        <v>5</v>
      </c>
      <c r="B77" s="99"/>
      <c r="C77" s="99"/>
      <c r="D77" s="99"/>
      <c r="E77" s="99"/>
      <c r="F77" s="99"/>
      <c r="G77" s="109" t="s">
        <v>93</v>
      </c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4"/>
      <c r="Z77" s="145" t="s">
        <v>80</v>
      </c>
      <c r="AA77" s="145"/>
      <c r="AB77" s="145"/>
      <c r="AC77" s="145"/>
      <c r="AD77" s="145"/>
      <c r="AE77" s="146" t="s">
        <v>89</v>
      </c>
      <c r="AF77" s="147"/>
      <c r="AG77" s="147"/>
      <c r="AH77" s="147"/>
      <c r="AI77" s="147"/>
      <c r="AJ77" s="147"/>
      <c r="AK77" s="147"/>
      <c r="AL77" s="147"/>
      <c r="AM77" s="147"/>
      <c r="AN77" s="148"/>
      <c r="AO77" s="121">
        <v>5</v>
      </c>
      <c r="AP77" s="121"/>
      <c r="AQ77" s="121"/>
      <c r="AR77" s="121"/>
      <c r="AS77" s="121"/>
      <c r="AT77" s="121"/>
      <c r="AU77" s="121"/>
      <c r="AV77" s="121"/>
      <c r="AW77" s="121">
        <v>0</v>
      </c>
      <c r="AX77" s="121"/>
      <c r="AY77" s="121"/>
      <c r="AZ77" s="121"/>
      <c r="BA77" s="121"/>
      <c r="BB77" s="121"/>
      <c r="BC77" s="121"/>
      <c r="BD77" s="121"/>
      <c r="BE77" s="121">
        <f t="shared" si="0"/>
        <v>5</v>
      </c>
      <c r="BF77" s="121"/>
      <c r="BG77" s="121"/>
      <c r="BH77" s="121"/>
      <c r="BI77" s="121"/>
      <c r="BJ77" s="121"/>
      <c r="BK77" s="121"/>
      <c r="BL77" s="121"/>
    </row>
    <row r="78" spans="1:79" ht="18.75" customHeight="1" x14ac:dyDescent="0.2">
      <c r="A78" s="99">
        <v>6</v>
      </c>
      <c r="B78" s="99"/>
      <c r="C78" s="99"/>
      <c r="D78" s="99"/>
      <c r="E78" s="99"/>
      <c r="F78" s="99"/>
      <c r="G78" s="109" t="s">
        <v>94</v>
      </c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4"/>
      <c r="Z78" s="145" t="s">
        <v>76</v>
      </c>
      <c r="AA78" s="145"/>
      <c r="AB78" s="145"/>
      <c r="AC78" s="145"/>
      <c r="AD78" s="145"/>
      <c r="AE78" s="146" t="s">
        <v>89</v>
      </c>
      <c r="AF78" s="147"/>
      <c r="AG78" s="147"/>
      <c r="AH78" s="147"/>
      <c r="AI78" s="147"/>
      <c r="AJ78" s="147"/>
      <c r="AK78" s="147"/>
      <c r="AL78" s="147"/>
      <c r="AM78" s="147"/>
      <c r="AN78" s="148"/>
      <c r="AO78" s="121">
        <f>(AO67)/AO69</f>
        <v>215481.79899497487</v>
      </c>
      <c r="AP78" s="121"/>
      <c r="AQ78" s="121"/>
      <c r="AR78" s="121"/>
      <c r="AS78" s="121"/>
      <c r="AT78" s="121"/>
      <c r="AU78" s="121"/>
      <c r="AV78" s="121"/>
      <c r="AW78" s="121">
        <v>84.52</v>
      </c>
      <c r="AX78" s="121"/>
      <c r="AY78" s="121"/>
      <c r="AZ78" s="121"/>
      <c r="BA78" s="121"/>
      <c r="BB78" s="121"/>
      <c r="BC78" s="121"/>
      <c r="BD78" s="121"/>
      <c r="BE78" s="121">
        <f>AO78+AW78</f>
        <v>215566.31899497486</v>
      </c>
      <c r="BF78" s="121"/>
      <c r="BG78" s="121"/>
      <c r="BH78" s="121"/>
      <c r="BI78" s="121"/>
      <c r="BJ78" s="121"/>
      <c r="BK78" s="121"/>
      <c r="BL78" s="121"/>
    </row>
    <row r="79" spans="1:79" ht="18.75" customHeight="1" x14ac:dyDescent="0.2">
      <c r="A79" s="71"/>
      <c r="B79" s="71"/>
      <c r="C79" s="71"/>
      <c r="D79" s="71"/>
      <c r="E79" s="71"/>
      <c r="F79" s="71"/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4"/>
      <c r="AA79" s="74"/>
      <c r="AB79" s="74"/>
      <c r="AC79" s="74"/>
      <c r="AD79" s="74"/>
      <c r="AE79" s="75"/>
      <c r="AF79" s="76"/>
      <c r="AG79" s="76"/>
      <c r="AH79" s="76"/>
      <c r="AI79" s="76"/>
      <c r="AJ79" s="76"/>
      <c r="AK79" s="76"/>
      <c r="AL79" s="76"/>
      <c r="AM79" s="76"/>
      <c r="AN79" s="76"/>
      <c r="AO79" s="77"/>
      <c r="AP79" s="77"/>
      <c r="AQ79" s="77"/>
      <c r="AR79" s="77"/>
      <c r="AS79" s="77"/>
      <c r="AT79" s="77"/>
      <c r="AU79" s="77"/>
      <c r="AV79" s="77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</row>
    <row r="80" spans="1:79" ht="18.75" customHeight="1" x14ac:dyDescent="0.2">
      <c r="A80" s="71"/>
      <c r="B80" s="71"/>
      <c r="C80" s="71"/>
      <c r="D80" s="71"/>
      <c r="E80" s="71"/>
      <c r="F80" s="71"/>
      <c r="G80" s="72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4"/>
      <c r="AA80" s="74"/>
      <c r="AB80" s="74"/>
      <c r="AC80" s="74"/>
      <c r="AD80" s="74"/>
      <c r="AE80" s="75"/>
      <c r="AF80" s="76"/>
      <c r="AG80" s="76"/>
      <c r="AH80" s="76"/>
      <c r="AI80" s="76"/>
      <c r="AJ80" s="76"/>
      <c r="AK80" s="76"/>
      <c r="AL80" s="76"/>
      <c r="AM80" s="76"/>
      <c r="AN80" s="76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</row>
    <row r="81" spans="1:64" x14ac:dyDescent="0.2">
      <c r="AO81" s="79"/>
      <c r="AP81" s="79"/>
      <c r="AQ81" s="79"/>
      <c r="AR81" s="79"/>
      <c r="AS81" s="79"/>
      <c r="AT81" s="79"/>
      <c r="AU81" s="79"/>
      <c r="AV81" s="79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</row>
    <row r="82" spans="1:64" x14ac:dyDescent="0.2"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</row>
    <row r="83" spans="1:64" ht="18.75" customHeight="1" x14ac:dyDescent="0.2">
      <c r="A83" s="162" t="s">
        <v>102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7"/>
      <c r="AO83" s="159" t="s">
        <v>121</v>
      </c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  <c r="BF83" s="160"/>
      <c r="BG83" s="160"/>
    </row>
    <row r="84" spans="1:64" ht="21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164" t="s">
        <v>95</v>
      </c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28"/>
      <c r="AO84" s="164" t="s">
        <v>96</v>
      </c>
      <c r="AP84" s="164"/>
      <c r="AQ84" s="164"/>
      <c r="AR84" s="164"/>
      <c r="AS84" s="164"/>
      <c r="AT84" s="164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</row>
    <row r="85" spans="1:64" ht="35.2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8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</row>
    <row r="86" spans="1:64" ht="15.75" customHeight="1" x14ac:dyDescent="0.3">
      <c r="A86" s="161" t="s">
        <v>97</v>
      </c>
      <c r="B86" s="161"/>
      <c r="C86" s="161"/>
      <c r="D86" s="161"/>
      <c r="E86" s="161"/>
      <c r="F86" s="161"/>
      <c r="G86" s="161"/>
      <c r="H86" s="161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</row>
    <row r="87" spans="1:64" ht="20.25" customHeight="1" x14ac:dyDescent="0.3">
      <c r="A87" s="168" t="s">
        <v>98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r="88" spans="1:64" ht="18.75" x14ac:dyDescent="0.3">
      <c r="A88" s="170" t="s">
        <v>99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r="89" spans="1:64" ht="18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</row>
    <row r="90" spans="1:64" ht="20.25" customHeight="1" x14ac:dyDescent="0.2">
      <c r="A90" s="162" t="s">
        <v>103</v>
      </c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  <c r="AM90" s="172"/>
      <c r="AN90" s="27"/>
      <c r="AO90" s="159" t="s">
        <v>104</v>
      </c>
      <c r="AP90" s="173"/>
      <c r="AQ90" s="173"/>
      <c r="AR90" s="173"/>
      <c r="AS90" s="173"/>
      <c r="AT90" s="173"/>
      <c r="AU90" s="173"/>
      <c r="AV90" s="173"/>
      <c r="AW90" s="173"/>
      <c r="AX90" s="173"/>
      <c r="AY90" s="173"/>
      <c r="AZ90" s="173"/>
      <c r="BA90" s="173"/>
      <c r="BB90" s="173"/>
      <c r="BC90" s="173"/>
      <c r="BD90" s="173"/>
      <c r="BE90" s="173"/>
      <c r="BF90" s="173"/>
      <c r="BG90" s="173"/>
    </row>
    <row r="91" spans="1:64" ht="18.75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164" t="s">
        <v>95</v>
      </c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28"/>
      <c r="AO91" s="164" t="s">
        <v>96</v>
      </c>
      <c r="AP91" s="164"/>
      <c r="AQ91" s="164"/>
      <c r="AR91" s="164"/>
      <c r="AS91" s="164"/>
      <c r="AT91" s="164"/>
      <c r="AU91" s="164"/>
      <c r="AV91" s="164"/>
      <c r="AW91" s="164"/>
      <c r="AX91" s="164"/>
      <c r="AY91" s="164"/>
      <c r="AZ91" s="164"/>
      <c r="BA91" s="164"/>
      <c r="BB91" s="164"/>
      <c r="BC91" s="164"/>
      <c r="BD91" s="164"/>
      <c r="BE91" s="164"/>
      <c r="BF91" s="164"/>
      <c r="BG91" s="164"/>
    </row>
    <row r="92" spans="1:64" ht="18.75" x14ac:dyDescent="0.3">
      <c r="A92" s="165">
        <v>44193</v>
      </c>
      <c r="B92" s="166"/>
      <c r="C92" s="166"/>
      <c r="D92" s="166"/>
      <c r="E92" s="166"/>
      <c r="F92" s="166"/>
      <c r="G92" s="166"/>
      <c r="H92" s="166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r="93" spans="1:64" x14ac:dyDescent="0.2">
      <c r="A93" s="167" t="s">
        <v>100</v>
      </c>
      <c r="B93" s="167"/>
      <c r="C93" s="167"/>
      <c r="D93" s="167"/>
      <c r="E93" s="167"/>
      <c r="F93" s="167"/>
      <c r="G93" s="167"/>
      <c r="H93" s="167"/>
      <c r="I93" s="25"/>
      <c r="J93" s="25"/>
      <c r="K93" s="25"/>
      <c r="L93" s="25"/>
      <c r="M93" s="25"/>
      <c r="N93" s="25"/>
      <c r="O93" s="25"/>
      <c r="P93" s="25"/>
      <c r="Q93" s="25"/>
    </row>
    <row r="94" spans="1:64" x14ac:dyDescent="0.2">
      <c r="A94" s="26" t="s">
        <v>101</v>
      </c>
    </row>
  </sheetData>
  <mergeCells count="242">
    <mergeCell ref="W83:AM83"/>
    <mergeCell ref="AO83:BG83"/>
    <mergeCell ref="A86:H86"/>
    <mergeCell ref="A83:V83"/>
    <mergeCell ref="W91:AM91"/>
    <mergeCell ref="AO91:BG91"/>
    <mergeCell ref="A92:H92"/>
    <mergeCell ref="A93:H93"/>
    <mergeCell ref="A28:BM28"/>
    <mergeCell ref="A87:AS87"/>
    <mergeCell ref="A88:AS88"/>
    <mergeCell ref="A90:V90"/>
    <mergeCell ref="W90:AM90"/>
    <mergeCell ref="AO90:BG90"/>
    <mergeCell ref="BE78:BL78"/>
    <mergeCell ref="W84:AM84"/>
    <mergeCell ref="AO84:BG84"/>
    <mergeCell ref="A78:F78"/>
    <mergeCell ref="G78:Y78"/>
    <mergeCell ref="Z78:AD78"/>
    <mergeCell ref="AE78:AN78"/>
    <mergeCell ref="AO78:AV78"/>
    <mergeCell ref="AW78:BD78"/>
    <mergeCell ref="BE76:BL76"/>
    <mergeCell ref="A75:F75"/>
    <mergeCell ref="G75:Y75"/>
    <mergeCell ref="Z75:AD75"/>
    <mergeCell ref="AE75:AN75"/>
    <mergeCell ref="AO75:AV75"/>
    <mergeCell ref="AW75:BD75"/>
    <mergeCell ref="BE75:BL75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0:BL70"/>
    <mergeCell ref="A70:F70"/>
    <mergeCell ref="G70:Y70"/>
    <mergeCell ref="Z70:AD70"/>
    <mergeCell ref="AE70:AN70"/>
    <mergeCell ref="AO70:AV70"/>
    <mergeCell ref="AW70:BD70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7:BL67"/>
    <mergeCell ref="A67:F67"/>
    <mergeCell ref="G67:Y67"/>
    <mergeCell ref="Z67:AD67"/>
    <mergeCell ref="AE67:AN67"/>
    <mergeCell ref="AO67:AV67"/>
    <mergeCell ref="AW67:BD67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0:C60"/>
    <mergeCell ref="D60:AA60"/>
    <mergeCell ref="AB60:AI60"/>
    <mergeCell ref="AJ60:AQ60"/>
    <mergeCell ref="AR60:AY60"/>
    <mergeCell ref="A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4:BL54"/>
    <mergeCell ref="A55:AY55"/>
    <mergeCell ref="A56:C57"/>
    <mergeCell ref="D56:AA57"/>
    <mergeCell ref="AB56:AI57"/>
    <mergeCell ref="AJ56:AQ57"/>
    <mergeCell ref="AR56:AY57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S53:AZ53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3:F43"/>
    <mergeCell ref="G43:BL43"/>
    <mergeCell ref="A45:AZ45"/>
    <mergeCell ref="A46:AZ46"/>
    <mergeCell ref="A47:C48"/>
    <mergeCell ref="D47:AB48"/>
    <mergeCell ref="AC47:AJ48"/>
    <mergeCell ref="AK47:AR48"/>
    <mergeCell ref="AS47:AZ48"/>
    <mergeCell ref="A42:F42"/>
    <mergeCell ref="G42:BL42"/>
    <mergeCell ref="A36:BL36"/>
    <mergeCell ref="A37:BL37"/>
    <mergeCell ref="A39:BL39"/>
    <mergeCell ref="A40:F40"/>
    <mergeCell ref="G40:BL40"/>
    <mergeCell ref="A41:F41"/>
    <mergeCell ref="G41:BL41"/>
    <mergeCell ref="A33:F33"/>
    <mergeCell ref="G33:BL33"/>
    <mergeCell ref="A34:F34"/>
    <mergeCell ref="G34:BL34"/>
    <mergeCell ref="A25:BL25"/>
    <mergeCell ref="A26:BL26"/>
    <mergeCell ref="A27:BM27"/>
    <mergeCell ref="A31:BL31"/>
    <mergeCell ref="A32:F32"/>
    <mergeCell ref="G32:BL32"/>
    <mergeCell ref="A29:BM29"/>
    <mergeCell ref="A30:BM30"/>
    <mergeCell ref="N16:AS16"/>
    <mergeCell ref="AU16:BB16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O81:AV81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</mergeCells>
  <conditionalFormatting sqref="G66:L66">
    <cfRule type="cellIs" dxfId="28" priority="34" stopIfTrue="1" operator="equal">
      <formula>$G65</formula>
    </cfRule>
  </conditionalFormatting>
  <conditionalFormatting sqref="D50">
    <cfRule type="cellIs" dxfId="27" priority="35" stopIfTrue="1" operator="equal">
      <formula>#REF!</formula>
    </cfRule>
  </conditionalFormatting>
  <conditionalFormatting sqref="A66:F66">
    <cfRule type="cellIs" dxfId="26" priority="36" stopIfTrue="1" operator="equal">
      <formula>0</formula>
    </cfRule>
  </conditionalFormatting>
  <conditionalFormatting sqref="D51">
    <cfRule type="cellIs" dxfId="25" priority="32" stopIfTrue="1" operator="equal">
      <formula>#REF!</formula>
    </cfRule>
  </conditionalFormatting>
  <conditionalFormatting sqref="D52">
    <cfRule type="cellIs" dxfId="24" priority="31" stopIfTrue="1" operator="equal">
      <formula>$D51</formula>
    </cfRule>
  </conditionalFormatting>
  <conditionalFormatting sqref="G67">
    <cfRule type="cellIs" dxfId="23" priority="29" stopIfTrue="1" operator="equal">
      <formula>$G66</formula>
    </cfRule>
  </conditionalFormatting>
  <conditionalFormatting sqref="A67:F67">
    <cfRule type="cellIs" dxfId="22" priority="30" stopIfTrue="1" operator="equal">
      <formula>0</formula>
    </cfRule>
  </conditionalFormatting>
  <conditionalFormatting sqref="G68">
    <cfRule type="cellIs" dxfId="21" priority="25" stopIfTrue="1" operator="equal">
      <formula>#REF!</formula>
    </cfRule>
  </conditionalFormatting>
  <conditionalFormatting sqref="A68:F68">
    <cfRule type="cellIs" dxfId="20" priority="26" stopIfTrue="1" operator="equal">
      <formula>0</formula>
    </cfRule>
  </conditionalFormatting>
  <conditionalFormatting sqref="G69">
    <cfRule type="cellIs" dxfId="19" priority="23" stopIfTrue="1" operator="equal">
      <formula>$G68</formula>
    </cfRule>
  </conditionalFormatting>
  <conditionalFormatting sqref="A69:F69">
    <cfRule type="cellIs" dxfId="18" priority="24" stopIfTrue="1" operator="equal">
      <formula>0</formula>
    </cfRule>
  </conditionalFormatting>
  <conditionalFormatting sqref="G70">
    <cfRule type="cellIs" dxfId="17" priority="21" stopIfTrue="1" operator="equal">
      <formula>$G69</formula>
    </cfRule>
  </conditionalFormatting>
  <conditionalFormatting sqref="A70:F70">
    <cfRule type="cellIs" dxfId="16" priority="22" stopIfTrue="1" operator="equal">
      <formula>0</formula>
    </cfRule>
  </conditionalFormatting>
  <conditionalFormatting sqref="G71">
    <cfRule type="cellIs" dxfId="15" priority="17" stopIfTrue="1" operator="equal">
      <formula>#REF!</formula>
    </cfRule>
  </conditionalFormatting>
  <conditionalFormatting sqref="A71:F71">
    <cfRule type="cellIs" dxfId="14" priority="18" stopIfTrue="1" operator="equal">
      <formula>0</formula>
    </cfRule>
  </conditionalFormatting>
  <conditionalFormatting sqref="G72">
    <cfRule type="cellIs" dxfId="13" priority="15" stopIfTrue="1" operator="equal">
      <formula>$G71</formula>
    </cfRule>
  </conditionalFormatting>
  <conditionalFormatting sqref="A72:F72">
    <cfRule type="cellIs" dxfId="12" priority="16" stopIfTrue="1" operator="equal">
      <formula>0</formula>
    </cfRule>
  </conditionalFormatting>
  <conditionalFormatting sqref="G73">
    <cfRule type="cellIs" dxfId="11" priority="13" stopIfTrue="1" operator="equal">
      <formula>$G72</formula>
    </cfRule>
  </conditionalFormatting>
  <conditionalFormatting sqref="A73:F73">
    <cfRule type="cellIs" dxfId="10" priority="14" stopIfTrue="1" operator="equal">
      <formula>0</formula>
    </cfRule>
  </conditionalFormatting>
  <conditionalFormatting sqref="G74">
    <cfRule type="cellIs" dxfId="9" priority="11" stopIfTrue="1" operator="equal">
      <formula>$G73</formula>
    </cfRule>
  </conditionalFormatting>
  <conditionalFormatting sqref="A74:F74">
    <cfRule type="cellIs" dxfId="8" priority="12" stopIfTrue="1" operator="equal">
      <formula>0</formula>
    </cfRule>
  </conditionalFormatting>
  <conditionalFormatting sqref="G75">
    <cfRule type="cellIs" dxfId="7" priority="7" stopIfTrue="1" operator="equal">
      <formula>#REF!</formula>
    </cfRule>
  </conditionalFormatting>
  <conditionalFormatting sqref="A75:F75">
    <cfRule type="cellIs" dxfId="6" priority="8" stopIfTrue="1" operator="equal">
      <formula>0</formula>
    </cfRule>
  </conditionalFormatting>
  <conditionalFormatting sqref="G76">
    <cfRule type="cellIs" dxfId="5" priority="5" stopIfTrue="1" operator="equal">
      <formula>$G75</formula>
    </cfRule>
  </conditionalFormatting>
  <conditionalFormatting sqref="A76:F76">
    <cfRule type="cellIs" dxfId="4" priority="6" stopIfTrue="1" operator="equal">
      <formula>0</formula>
    </cfRule>
  </conditionalFormatting>
  <conditionalFormatting sqref="G77">
    <cfRule type="cellIs" dxfId="3" priority="3" stopIfTrue="1" operator="equal">
      <formula>$G76</formula>
    </cfRule>
  </conditionalFormatting>
  <conditionalFormatting sqref="A77:F77">
    <cfRule type="cellIs" dxfId="2" priority="4" stopIfTrue="1" operator="equal">
      <formula>0</formula>
    </cfRule>
  </conditionalFormatting>
  <conditionalFormatting sqref="G78:G80">
    <cfRule type="cellIs" dxfId="1" priority="1" stopIfTrue="1" operator="equal">
      <formula>$G77</formula>
    </cfRule>
  </conditionalFormatting>
  <conditionalFormatting sqref="A78:F80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3" fitToHeight="3" orientation="landscape" r:id="rId1"/>
  <rowBreaks count="2" manualBreakCount="2">
    <brk id="30" max="6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6"/>
  <sheetViews>
    <sheetView view="pageBreakPreview" topLeftCell="A4" zoomScale="60" zoomScaleNormal="100" workbookViewId="0">
      <selection activeCell="A15" sqref="A15:M15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4" ht="18.75" x14ac:dyDescent="0.25">
      <c r="A2" s="174" t="s">
        <v>107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4" ht="18.75" x14ac:dyDescent="0.25">
      <c r="A3" s="175" t="s">
        <v>108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4" ht="15.75" thickBot="1" x14ac:dyDescent="0.3">
      <c r="A4" s="31"/>
    </row>
    <row r="5" spans="1:14" ht="30" customHeight="1" x14ac:dyDescent="0.25">
      <c r="A5" s="32" t="s">
        <v>109</v>
      </c>
      <c r="B5" s="176" t="s">
        <v>66</v>
      </c>
      <c r="C5" s="176" t="s">
        <v>67</v>
      </c>
      <c r="D5" s="176" t="s">
        <v>68</v>
      </c>
      <c r="E5" s="179" t="s">
        <v>110</v>
      </c>
      <c r="F5" s="180"/>
      <c r="G5" s="181"/>
      <c r="H5" s="179" t="s">
        <v>111</v>
      </c>
      <c r="I5" s="180"/>
      <c r="J5" s="181"/>
      <c r="K5" s="179" t="s">
        <v>112</v>
      </c>
      <c r="L5" s="180"/>
      <c r="M5" s="181"/>
    </row>
    <row r="6" spans="1:14" ht="15.75" thickBot="1" x14ac:dyDescent="0.3">
      <c r="A6" s="33" t="s">
        <v>113</v>
      </c>
      <c r="B6" s="177"/>
      <c r="C6" s="177"/>
      <c r="D6" s="177"/>
      <c r="E6" s="182" t="s">
        <v>114</v>
      </c>
      <c r="F6" s="183"/>
      <c r="G6" s="184"/>
      <c r="H6" s="182"/>
      <c r="I6" s="183"/>
      <c r="J6" s="184"/>
      <c r="K6" s="182"/>
      <c r="L6" s="183"/>
      <c r="M6" s="184"/>
    </row>
    <row r="7" spans="1:14" ht="26.25" thickBot="1" x14ac:dyDescent="0.3">
      <c r="A7" s="34"/>
      <c r="B7" s="178"/>
      <c r="C7" s="178"/>
      <c r="D7" s="178"/>
      <c r="E7" s="35" t="s">
        <v>52</v>
      </c>
      <c r="F7" s="35" t="s">
        <v>53</v>
      </c>
      <c r="G7" s="35" t="s">
        <v>54</v>
      </c>
      <c r="H7" s="35" t="s">
        <v>115</v>
      </c>
      <c r="I7" s="35" t="s">
        <v>53</v>
      </c>
      <c r="J7" s="35" t="s">
        <v>54</v>
      </c>
      <c r="K7" s="35" t="s">
        <v>52</v>
      </c>
      <c r="L7" s="35" t="s">
        <v>53</v>
      </c>
      <c r="M7" s="35" t="s">
        <v>54</v>
      </c>
    </row>
    <row r="8" spans="1:14" ht="15.75" thickBot="1" x14ac:dyDescent="0.3">
      <c r="A8" s="36">
        <v>1</v>
      </c>
      <c r="B8" s="37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  <c r="I8" s="38">
        <v>9</v>
      </c>
      <c r="J8" s="38">
        <v>10</v>
      </c>
      <c r="K8" s="38">
        <v>11</v>
      </c>
      <c r="L8" s="38">
        <v>12</v>
      </c>
      <c r="M8" s="38">
        <v>13</v>
      </c>
    </row>
    <row r="9" spans="1:14" ht="105.75" thickBot="1" x14ac:dyDescent="0.3">
      <c r="A9" s="36"/>
      <c r="B9" s="39" t="str">
        <f>'[1]0160'!B50:G50</f>
        <v>Здійснення виконавчим комітетом Саксаганської районної у місті ради  наданих законодавством повноважень у відповідній сфері</v>
      </c>
      <c r="C9" s="40"/>
      <c r="D9" s="41"/>
      <c r="E9" s="41"/>
      <c r="F9" s="41"/>
      <c r="G9" s="41"/>
      <c r="H9" s="41"/>
      <c r="I9" s="41"/>
      <c r="J9" s="41"/>
      <c r="K9" s="41"/>
      <c r="L9" s="41"/>
      <c r="M9" s="42"/>
    </row>
    <row r="10" spans="1:14" ht="15.75" thickBot="1" x14ac:dyDescent="0.3">
      <c r="A10" s="33">
        <v>1</v>
      </c>
      <c r="B10" s="43" t="s">
        <v>116</v>
      </c>
      <c r="C10" s="186"/>
      <c r="D10" s="187"/>
      <c r="E10" s="187"/>
      <c r="F10" s="187"/>
      <c r="G10" s="187"/>
      <c r="H10" s="187"/>
      <c r="I10" s="187"/>
      <c r="J10" s="187"/>
      <c r="K10" s="187"/>
      <c r="L10" s="187"/>
      <c r="M10" s="188"/>
    </row>
    <row r="11" spans="1:14" ht="60" x14ac:dyDescent="0.25">
      <c r="A11" s="44"/>
      <c r="B11" s="45" t="str">
        <f>'[1]0160'!B85</f>
        <v>кількість виконаних листів, звернень, заяв, скарг на одного працівника</v>
      </c>
      <c r="C11" s="46" t="s">
        <v>117</v>
      </c>
      <c r="D11" s="47" t="s">
        <v>92</v>
      </c>
      <c r="E11" s="48">
        <v>35</v>
      </c>
      <c r="F11" s="48">
        <v>0</v>
      </c>
      <c r="G11" s="48">
        <f>E11+F11</f>
        <v>35</v>
      </c>
      <c r="H11" s="48">
        <f>[2]Лист1!AO78</f>
        <v>35</v>
      </c>
      <c r="I11" s="48">
        <f>'[1]0160'!F85</f>
        <v>0</v>
      </c>
      <c r="J11" s="48">
        <f>H11+I11</f>
        <v>35</v>
      </c>
      <c r="K11" s="48">
        <f t="shared" ref="K11:L13" si="0">H11-E11</f>
        <v>0</v>
      </c>
      <c r="L11" s="48">
        <f t="shared" si="0"/>
        <v>0</v>
      </c>
      <c r="M11" s="49">
        <f>K11+L11</f>
        <v>0</v>
      </c>
    </row>
    <row r="12" spans="1:14" ht="60" x14ac:dyDescent="0.25">
      <c r="A12" s="50"/>
      <c r="B12" s="51" t="str">
        <f>'[1]0160'!B86</f>
        <v>кількість прийнятих нормативно-правових актів на одного працівника</v>
      </c>
      <c r="C12" s="52" t="s">
        <v>117</v>
      </c>
      <c r="D12" s="53" t="s">
        <v>92</v>
      </c>
      <c r="E12" s="54">
        <v>5</v>
      </c>
      <c r="F12" s="54">
        <v>0</v>
      </c>
      <c r="G12" s="54">
        <f>E12+F12</f>
        <v>5</v>
      </c>
      <c r="H12" s="54">
        <f>[3]Лист1!AO83</f>
        <v>5</v>
      </c>
      <c r="I12" s="54">
        <f>'[1]0160'!F86</f>
        <v>0</v>
      </c>
      <c r="J12" s="54">
        <f>H12+I12</f>
        <v>5</v>
      </c>
      <c r="K12" s="54">
        <f t="shared" si="0"/>
        <v>0</v>
      </c>
      <c r="L12" s="54">
        <f t="shared" si="0"/>
        <v>0</v>
      </c>
      <c r="M12" s="55">
        <f>K12+L12</f>
        <v>0</v>
      </c>
    </row>
    <row r="13" spans="1:14" ht="30" x14ac:dyDescent="0.25">
      <c r="A13" s="50"/>
      <c r="B13" s="51" t="str">
        <f>'[1]0160'!B87</f>
        <v>витрати на утримання однієї штатної одиниці</v>
      </c>
      <c r="C13" s="52" t="s">
        <v>117</v>
      </c>
      <c r="D13" s="53" t="s">
        <v>92</v>
      </c>
      <c r="E13" s="54">
        <v>213480.50753768845</v>
      </c>
      <c r="F13" s="54">
        <v>84.52</v>
      </c>
      <c r="G13" s="54">
        <f>E13+F13</f>
        <v>213565.02753768844</v>
      </c>
      <c r="H13" s="54">
        <f>Лист1!AO78</f>
        <v>215481.79899497487</v>
      </c>
      <c r="I13" s="54">
        <f>[3]Лист1!AW84</f>
        <v>84.52</v>
      </c>
      <c r="J13" s="54">
        <f>H13+I13</f>
        <v>215566.31899497486</v>
      </c>
      <c r="K13" s="54">
        <f t="shared" si="0"/>
        <v>2001.2914572864247</v>
      </c>
      <c r="L13" s="54">
        <f t="shared" si="0"/>
        <v>0</v>
      </c>
      <c r="M13" s="55">
        <f>K13+L13</f>
        <v>2001.2914572864247</v>
      </c>
    </row>
    <row r="14" spans="1:14" ht="75" x14ac:dyDescent="0.25">
      <c r="A14" s="50"/>
      <c r="B14" s="51" t="str">
        <f>'[1]0160'!B88</f>
        <v>середні видатки на придбання одиниці обладнання, предметів та послуг за заходами інформатизації</v>
      </c>
      <c r="C14" s="52" t="s">
        <v>117</v>
      </c>
      <c r="D14" s="53" t="s">
        <v>92</v>
      </c>
      <c r="E14" s="54">
        <v>21416.833333333332</v>
      </c>
      <c r="F14" s="54">
        <v>0</v>
      </c>
      <c r="G14" s="54">
        <f>E14+F14</f>
        <v>21416.833333333332</v>
      </c>
      <c r="H14" s="54">
        <f>Лист1!AO75</f>
        <v>21416.833333333332</v>
      </c>
      <c r="I14" s="54">
        <f>'[1]0160'!F88</f>
        <v>0</v>
      </c>
      <c r="J14" s="54">
        <f>H14+I14</f>
        <v>21416.833333333332</v>
      </c>
      <c r="K14" s="54">
        <f>H14-E14</f>
        <v>0</v>
      </c>
      <c r="L14" s="54">
        <f>I14-F14</f>
        <v>0</v>
      </c>
      <c r="M14" s="55">
        <f>K14+L14</f>
        <v>0</v>
      </c>
    </row>
    <row r="15" spans="1:14" ht="42.75" customHeight="1" thickBot="1" x14ac:dyDescent="0.3">
      <c r="A15" s="182" t="s">
        <v>120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4"/>
      <c r="N15" s="56">
        <f>43103674-42868124</f>
        <v>235550</v>
      </c>
    </row>
    <row r="16" spans="1:14" x14ac:dyDescent="0.25">
      <c r="A16" s="31"/>
      <c r="N16" s="56"/>
    </row>
    <row r="17" spans="1:8" s="58" customFormat="1" ht="15.75" x14ac:dyDescent="0.25">
      <c r="A17" s="189" t="s">
        <v>119</v>
      </c>
      <c r="B17" s="189"/>
      <c r="C17" s="189"/>
      <c r="D17" s="57"/>
      <c r="H17" s="59"/>
    </row>
    <row r="18" spans="1:8" s="58" customFormat="1" ht="15.75" x14ac:dyDescent="0.25">
      <c r="A18" s="189"/>
      <c r="B18" s="189"/>
      <c r="C18" s="189"/>
      <c r="D18" s="60"/>
      <c r="F18" s="190" t="str">
        <f>Лист1!AO83</f>
        <v>В.В Старовойт</v>
      </c>
      <c r="G18" s="190"/>
    </row>
    <row r="19" spans="1:8" ht="18.75" x14ac:dyDescent="0.25">
      <c r="A19" s="61" t="s">
        <v>118</v>
      </c>
    </row>
    <row r="20" spans="1:8" s="58" customFormat="1" ht="15.75" x14ac:dyDescent="0.25">
      <c r="A20" s="191"/>
      <c r="B20" s="191"/>
      <c r="C20" s="62"/>
      <c r="D20" s="62"/>
    </row>
    <row r="21" spans="1:8" s="58" customFormat="1" ht="15.75" x14ac:dyDescent="0.25">
      <c r="A21" s="63"/>
      <c r="B21" s="64"/>
      <c r="C21" s="62"/>
      <c r="D21" s="62"/>
    </row>
    <row r="22" spans="1:8" s="58" customFormat="1" ht="15.75" x14ac:dyDescent="0.25">
      <c r="A22" s="191"/>
      <c r="B22" s="191"/>
      <c r="C22" s="191"/>
      <c r="D22" s="57"/>
      <c r="F22" s="192"/>
      <c r="G22" s="192"/>
    </row>
    <row r="23" spans="1:8" s="58" customFormat="1" ht="15.75" x14ac:dyDescent="0.25">
      <c r="A23" s="57"/>
      <c r="B23" s="62"/>
      <c r="C23" s="62"/>
      <c r="D23" s="65"/>
      <c r="F23" s="185"/>
      <c r="G23" s="185"/>
    </row>
    <row r="24" spans="1:8" s="58" customFormat="1" x14ac:dyDescent="0.25">
      <c r="A24" s="66"/>
    </row>
    <row r="25" spans="1:8" x14ac:dyDescent="0.25">
      <c r="A25" s="67"/>
    </row>
    <row r="26" spans="1:8" x14ac:dyDescent="0.25">
      <c r="A26" s="67"/>
    </row>
  </sheetData>
  <mergeCells count="17">
    <mergeCell ref="F23:G23"/>
    <mergeCell ref="C10:M10"/>
    <mergeCell ref="A15:M15"/>
    <mergeCell ref="A17:C18"/>
    <mergeCell ref="F18:G18"/>
    <mergeCell ref="A20:B20"/>
    <mergeCell ref="A22:C22"/>
    <mergeCell ref="F22:G22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2020-12-28T12:17:27Z</cp:lastPrinted>
  <dcterms:created xsi:type="dcterms:W3CDTF">2015-06-05T18:19:34Z</dcterms:created>
  <dcterms:modified xsi:type="dcterms:W3CDTF">2020-12-29T07:53:26Z</dcterms:modified>
</cp:coreProperties>
</file>