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29BCF2BA-CAFE-449D-ACD3-122AD35E825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externalReferences>
    <externalReference r:id="rId3"/>
    <externalReference r:id="rId4"/>
    <externalReference r:id="rId5"/>
  </externalReferences>
  <definedNames>
    <definedName name="_xlnm.Print_Area" localSheetId="1">Лист2!$A$1:$M$24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2" l="1"/>
  <c r="F18" i="2"/>
  <c r="H14" i="2"/>
  <c r="H13" i="2"/>
  <c r="L14" i="2"/>
  <c r="I14" i="2"/>
  <c r="K14" i="2"/>
  <c r="M14" i="2" s="1"/>
  <c r="G14" i="2"/>
  <c r="B14" i="2"/>
  <c r="I13" i="2"/>
  <c r="L13" i="2" s="1"/>
  <c r="K13" i="2"/>
  <c r="G13" i="2"/>
  <c r="B13" i="2"/>
  <c r="L12" i="2"/>
  <c r="I12" i="2"/>
  <c r="H12" i="2"/>
  <c r="K12" i="2" s="1"/>
  <c r="M12" i="2" s="1"/>
  <c r="G12" i="2"/>
  <c r="B12" i="2"/>
  <c r="I11" i="2"/>
  <c r="L11" i="2" s="1"/>
  <c r="H11" i="2"/>
  <c r="K11" i="2" s="1"/>
  <c r="G11" i="2"/>
  <c r="B11" i="2"/>
  <c r="B9" i="2"/>
  <c r="M11" i="2" l="1"/>
  <c r="M13" i="2"/>
  <c r="J11" i="2"/>
  <c r="J12" i="2"/>
  <c r="J13" i="2"/>
  <c r="J14" i="2"/>
  <c r="AO80" i="1"/>
  <c r="AO77" i="1"/>
  <c r="AC53" i="1"/>
  <c r="AS22" i="1"/>
  <c r="AC52" i="1" l="1"/>
  <c r="I23" i="1"/>
  <c r="AK54" i="1"/>
  <c r="AC54" i="1"/>
  <c r="AO69" i="1" l="1"/>
  <c r="U22" i="1"/>
  <c r="BE79" i="1"/>
  <c r="BE78" i="1"/>
  <c r="BE75" i="1"/>
  <c r="BE74" i="1"/>
  <c r="BE73" i="1"/>
  <c r="BE71" i="1"/>
  <c r="AE70" i="1"/>
  <c r="BE68" i="1"/>
  <c r="AR62" i="1"/>
  <c r="AS52" i="1"/>
  <c r="AO70" i="1"/>
  <c r="BE80" i="1" l="1"/>
  <c r="BE69" i="1"/>
  <c r="BE70" i="1"/>
  <c r="BE77" i="1"/>
  <c r="AS53" i="1"/>
  <c r="AS54" i="1" s="1"/>
</calcChain>
</file>

<file path=xl/sharedStrings.xml><?xml version="1.0" encoding="utf-8"?>
<sst xmlns="http://schemas.openxmlformats.org/spreadsheetml/2006/main" count="187" uniqueCount="127">
  <si>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</si>
  <si>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</si>
  <si>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</si>
  <si>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</si>
  <si>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</si>
  <si>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0210160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</si>
  <si>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</si>
  <si>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</si>
  <si>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</si>
  <si>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</si>
  <si>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</si>
  <si>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</si>
  <si>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</si>
  <si>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</si>
  <si>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</si>
  <si>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</si>
  <si>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</si>
  <si>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</si>
  <si>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</si>
  <si>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</si>
  <si>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</si>
  <si>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об`єднаних територіальних громадах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</si>
  <si>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</si>
  <si>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</si>
  <si>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</si>
  <si>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</si>
  <si>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</si>
  <si>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</si>
  <si>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</si>
  <si>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</si>
  <si>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</si>
  <si>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</si>
  <si>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</si>
  <si>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Конституція України зі змінами;						
Бюджетний кодекс України зі змінами;						
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
Рішення Криворізької міської ради від 31.03.2016 № 381 «Про обсяг і межі повноважень районних у місті рад та їх виконавчих органів», зі змінами						
Рішення Саксаганської районної у місті ради віди 24 грудня 2019 року №345 "Про районний у місті бюджет Саксаганського району міста Кривого Рогу на 2020 рік  (04205606000)"						
Рішення Саксаганської районної у місті ради віди 27 лютого 2020 року №370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на 2020 рік  (04205606000)"                                                                      </t>
  </si>
  <si>
    <t>Рішення Саксаганської районної у місті ради від 24 квітня 2020 року № 389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Дніпропетровської області на 2020 рік (04205606000)"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</si>
  <si>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</si>
  <si>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</si>
  <si>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</si>
  <si>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</si>
  <si>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</si>
  <si>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</si>
  <si>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Сприяння побудові миролюбного и відкритого суспільства в інтересах сталого розвитку, забезпечення доступу до правосуддя для всіх і створення ефективних, підзвітних та заснованих на широкій участі інституцій на всіх рівнях</t>
  </si>
  <si>
    <t>s4.6</t>
  </si>
  <si>
    <t>7. Мета бюджетної програми</t>
  </si>
  <si>
    <t>Керівництво і управління у сфері діяльності виконавчого комітету Саксаганської районної у місті ради</t>
  </si>
  <si>
    <t>8. Завдання бюджетної програми</t>
  </si>
  <si>
    <t>Завдання</t>
  </si>
  <si>
    <t>npp</t>
  </si>
  <si>
    <t>p4.7</t>
  </si>
  <si>
    <t>s4.7</t>
  </si>
  <si>
    <t>Заходи  інформатизації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</si>
  <si>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</si>
  <si>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</si>
  <si>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</si>
  <si>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</si>
  <si>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</si>
  <si>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</si>
  <si>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</si>
  <si>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</si>
  <si>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</si>
  <si>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</si>
  <si>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Заходи інформатизації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</si>
  <si>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</si>
  <si>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</si>
  <si>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</si>
  <si>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</si>
  <si>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</si>
  <si>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</si>
  <si>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</si>
  <si>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</si>
  <si>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</si>
  <si>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</si>
  <si>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</si>
  <si>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</si>
  <si>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</si>
  <si>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</si>
  <si>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</si>
  <si>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</si>
  <si>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поточних видатків</t>
  </si>
  <si>
    <t>грн.</t>
  </si>
  <si>
    <t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t>
  </si>
  <si>
    <t>обсяг видатків на проведення заходів інформатизації</t>
  </si>
  <si>
    <t>кількість штатних одиниць</t>
  </si>
  <si>
    <t>од.</t>
  </si>
  <si>
    <t>Штатний розпис</t>
  </si>
  <si>
    <t>продукту</t>
  </si>
  <si>
    <t>розрахунок до кошторису</t>
  </si>
  <si>
    <t>кількість придбаного обладнання і предметів по заходам інформатизації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</si>
  <si>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</si>
  <si>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2019 року</t>
  </si>
  <si>
    <t>кількість прийнятих нормативно-правових актів</t>
  </si>
  <si>
    <t>ефективності</t>
  </si>
  <si>
    <t>Розрахунковий показник</t>
  </si>
  <si>
    <t>середні видатки на придбання одиниці обладнання і предметів за програмою інформатизації</t>
  </si>
  <si>
    <t>кількість виконаних листів, звернень, заяв, скарг на одного працівника</t>
  </si>
  <si>
    <t>розрахунково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</si>
  <si>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</si>
  <si>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</si>
  <si>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</si>
  <si>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</si>
  <si>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</si>
  <si>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</si>
  <si>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</si>
  <si>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</si>
  <si>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</si>
  <si>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Голова Саксаганської районної у місті ради</t>
  </si>
  <si>
    <t>В.В. Беззубченко</t>
  </si>
  <si>
    <t>Начальник  фінансового відділу</t>
  </si>
  <si>
    <t>Л.Г. Шматкова</t>
  </si>
  <si>
    <t>Рішення Саксаганської районної у місті ради від 28 травня 2020 року №394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</t>
  </si>
  <si>
    <t xml:space="preserve">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</t>
  </si>
  <si>
    <t>Спрямування коштів на здійснення виконавчим комітетом Саксаганської районної у місті ради наданих законодавством повноважень у відповідній сфері</t>
  </si>
  <si>
    <r>
      <rPr>
        <u/>
        <sz val="10"/>
        <rFont val="Times New Roman"/>
        <family val="1"/>
        <charset val="204"/>
      </rPr>
      <t>07.10.2020</t>
    </r>
    <r>
      <rPr>
        <sz val="10"/>
        <rFont val="Times New Roman"/>
        <family val="1"/>
        <charset val="204"/>
      </rPr>
      <t>__________________ №  _____</t>
    </r>
    <r>
      <rPr>
        <u/>
        <sz val="10"/>
        <rFont val="Times New Roman"/>
        <family val="1"/>
        <charset val="204"/>
      </rPr>
      <t>204-р</t>
    </r>
    <r>
      <rPr>
        <sz val="10"/>
        <rFont val="Times New Roman"/>
        <family val="1"/>
        <charset val="204"/>
      </rPr>
      <t>__________</t>
    </r>
  </si>
  <si>
    <t xml:space="preserve">Порівняльна таблиця  результативних  показників бюджетної програми </t>
  </si>
  <si>
    <t>0210160  "Керівництво і управління у відповідній сфері у містах (місті Києві), селищах, селах, об'єднаних територіальних громадах"</t>
  </si>
  <si>
    <t>№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</si>
  <si>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</si>
  <si>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</si>
  <si>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</si>
  <si>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</si>
  <si>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</si>
  <si>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</si>
  <si>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Ефективності</t>
  </si>
  <si>
    <t>Грн /рік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</si>
  <si>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</si>
  <si>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Керівник установи - головного
розпорядника бюджетних коштів /
заступник керівника установи</t>
  </si>
  <si>
    <t xml:space="preserve">У зв’язку зі збільшенням бюджетних асигнувань по загальному фонду бюджету на 235550,00 грн. згідно з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</si>
</sst>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4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1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24" fillId="0" borderId="19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justify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justify" vertical="center" wrapText="1"/>
    </xf>
    <xf numFmtId="0" fontId="24" fillId="0" borderId="26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4" fontId="24" fillId="0" borderId="26" xfId="0" applyNumberFormat="1" applyFont="1" applyBorder="1" applyAlignment="1">
      <alignment horizontal="center" vertical="center" wrapText="1"/>
    </xf>
    <xf numFmtId="4" fontId="24" fillId="0" borderId="27" xfId="0" applyNumberFormat="1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justify" vertical="center" wrapText="1"/>
    </xf>
    <xf numFmtId="0" fontId="24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4" fontId="24" fillId="0" borderId="3" xfId="0" applyNumberFormat="1" applyFont="1" applyBorder="1" applyAlignment="1">
      <alignment horizontal="center" vertical="center" wrapText="1"/>
    </xf>
    <xf numFmtId="4" fontId="24" fillId="0" borderId="29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24" fillId="0" borderId="0" xfId="0" applyFont="1"/>
    <xf numFmtId="4" fontId="24" fillId="0" borderId="0" xfId="0" applyNumberFormat="1" applyFont="1"/>
    <xf numFmtId="0" fontId="29" fillId="0" borderId="30" xfId="0" applyFont="1" applyBorder="1" applyAlignment="1">
      <alignment vertical="center" wrapText="1"/>
    </xf>
    <xf numFmtId="0" fontId="24" fillId="0" borderId="30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30" fillId="2" borderId="0" xfId="0" applyFont="1" applyFill="1" applyAlignment="1">
      <alignment vertical="center"/>
    </xf>
    <xf numFmtId="0" fontId="25" fillId="0" borderId="0" xfId="0" applyFont="1" applyAlignment="1">
      <alignment vertical="center"/>
    </xf>
  </cellXfs>
  <cellStyles count="1">
    <cellStyle name="Обычный" xfId="0" builtinId="0"/>
  </cellStyles>
  <dxfs count="2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%20&#1073;&#1077;&#1088;&#1077;&#1079;&#1077;&#1085;&#1100;%2020%20-%20Pasp%202020%2001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160-&#1095;&#1077;&#1088;&#1074;&#1077;&#1085;&#1100;%20&#8212;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160-&#1095;&#1077;&#1088;&#1074;&#1077;&#1085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60"/>
      <sheetName val="ПТ 1-0160"/>
    </sheetNames>
    <sheetDataSet>
      <sheetData sheetId="0">
        <row r="50">
          <cell r="B50" t="str">
            <v>Здійснення виконавчим комітетом Саксаганської районної у місті ради  наданих законодавством повноважень у відповідній сфері</v>
          </cell>
        </row>
        <row r="85">
          <cell r="B85" t="str">
            <v>кількість виконаних листів, звернень, заяв, скарг на одного працівника</v>
          </cell>
          <cell r="F85">
            <v>0</v>
          </cell>
        </row>
        <row r="86">
          <cell r="B86" t="str">
            <v>кількість прийнятих нормативно-правових актів на одного працівника</v>
          </cell>
          <cell r="F86">
            <v>0</v>
          </cell>
        </row>
        <row r="87">
          <cell r="B87" t="str">
            <v>витрати на утримання однієї штатної одиниці</v>
          </cell>
        </row>
        <row r="88">
          <cell r="B88" t="str">
            <v>середні видатки на придбання одиниці обладнання, предметів та послуг за заходами інформатизації</v>
          </cell>
          <cell r="F88">
            <v>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78">
          <cell r="AO78">
            <v>35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22">
          <cell r="U22">
            <v>43510944</v>
          </cell>
        </row>
        <row r="83">
          <cell r="AO83">
            <v>5</v>
          </cell>
        </row>
        <row r="84">
          <cell r="AW84">
            <v>84.52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4"/>
  <sheetViews>
    <sheetView view="pageBreakPreview" topLeftCell="A4" zoomScale="60" zoomScaleNormal="100" workbookViewId="0">
      <selection activeCell="A29" sqref="A29:BM29"/>
    </sheetView>
  </sheetViews>
  <sheetFormatPr defaultColWidth="9.140625" defaultRowHeight="12.75" x14ac:dyDescent="0.2"/>
  <cols>
    <col min="1" max="51" width="2.85546875" style="1" customWidth="1"/>
    <col min="52" max="52" width="9.2851562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40" t="s">
        <v>0</v>
      </c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</row>
    <row r="2" spans="1:77" ht="15.95" customHeight="1" x14ac:dyDescent="0.2">
      <c r="AO2" s="41" t="s">
        <v>1</v>
      </c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</row>
    <row r="3" spans="1:77" ht="15" customHeight="1" x14ac:dyDescent="0.2">
      <c r="AO3" s="41" t="s">
        <v>2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8.75" customHeight="1" x14ac:dyDescent="0.2">
      <c r="AO4" s="42" t="s">
        <v>3</v>
      </c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</row>
    <row r="5" spans="1:77" x14ac:dyDescent="0.2">
      <c r="AO5" s="43" t="s">
        <v>4</v>
      </c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</row>
    <row r="6" spans="1:77" ht="28.5" customHeight="1" x14ac:dyDescent="0.2">
      <c r="AO6" s="34" t="s">
        <v>5</v>
      </c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</row>
    <row r="7" spans="1:77" ht="15.75" customHeight="1" x14ac:dyDescent="0.2">
      <c r="AO7" s="34" t="s">
        <v>112</v>
      </c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</row>
    <row r="10" spans="1:77" ht="15.75" customHeight="1" x14ac:dyDescent="0.2">
      <c r="A10" s="35" t="s">
        <v>6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</row>
    <row r="11" spans="1:77" ht="15.75" customHeight="1" x14ac:dyDescent="0.2">
      <c r="A11" s="35" t="s">
        <v>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</row>
    <row r="12" spans="1:77" ht="6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77" customFormat="1" ht="14.25" customHeight="1" x14ac:dyDescent="0.25">
      <c r="A13" s="3" t="s">
        <v>8</v>
      </c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4"/>
      <c r="N13" s="38" t="s">
        <v>3</v>
      </c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5"/>
      <c r="AU13" s="36" t="s">
        <v>10</v>
      </c>
      <c r="AV13" s="37"/>
      <c r="AW13" s="37"/>
      <c r="AX13" s="37"/>
      <c r="AY13" s="37"/>
      <c r="AZ13" s="37"/>
      <c r="BA13" s="37"/>
      <c r="BB13" s="37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</row>
    <row r="14" spans="1:77" customFormat="1" ht="24" customHeight="1" x14ac:dyDescent="0.25">
      <c r="A14" s="6"/>
      <c r="B14" s="44" t="s">
        <v>11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6"/>
      <c r="N14" s="45" t="s">
        <v>12</v>
      </c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6"/>
      <c r="AU14" s="44" t="s">
        <v>13</v>
      </c>
      <c r="AV14" s="44"/>
      <c r="AW14" s="44"/>
      <c r="AX14" s="44"/>
      <c r="AY14" s="44"/>
      <c r="AZ14" s="44"/>
      <c r="BA14" s="44"/>
      <c r="BB14" s="44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</row>
    <row r="15" spans="1:77" customFormat="1" ht="15" x14ac:dyDescent="0.25">
      <c r="BE15" s="7"/>
      <c r="BF15" s="7"/>
      <c r="BG15" s="7"/>
      <c r="BH15" s="7"/>
      <c r="BI15" s="7"/>
      <c r="BJ15" s="7"/>
      <c r="BK15" s="7"/>
      <c r="BL15" s="7"/>
    </row>
    <row r="16" spans="1:77" customFormat="1" ht="15" customHeight="1" x14ac:dyDescent="0.25">
      <c r="A16" s="5" t="s">
        <v>14</v>
      </c>
      <c r="B16" s="36" t="s">
        <v>15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4"/>
      <c r="N16" s="38" t="s">
        <v>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5"/>
      <c r="AU16" s="36" t="s">
        <v>10</v>
      </c>
      <c r="AV16" s="37"/>
      <c r="AW16" s="37"/>
      <c r="AX16" s="37"/>
      <c r="AY16" s="37"/>
      <c r="AZ16" s="37"/>
      <c r="BA16" s="37"/>
      <c r="BB16" s="37"/>
      <c r="BC16" s="8"/>
      <c r="BD16" s="8"/>
      <c r="BE16" s="8"/>
      <c r="BF16" s="8"/>
      <c r="BG16" s="8"/>
      <c r="BH16" s="8"/>
      <c r="BI16" s="8"/>
      <c r="BJ16" s="8"/>
      <c r="BK16" s="8"/>
      <c r="BL16" s="9"/>
      <c r="BP16" s="8"/>
      <c r="BQ16" s="8"/>
      <c r="BR16" s="8"/>
      <c r="BS16" s="8"/>
      <c r="BT16" s="8"/>
      <c r="BU16" s="8"/>
      <c r="BV16" s="8"/>
      <c r="BW16" s="8"/>
    </row>
    <row r="17" spans="1:79" customFormat="1" ht="24" customHeight="1" x14ac:dyDescent="0.25">
      <c r="A17" s="6"/>
      <c r="B17" s="44" t="s">
        <v>11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6"/>
      <c r="N17" s="45" t="s">
        <v>16</v>
      </c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6"/>
      <c r="AU17" s="44" t="s">
        <v>13</v>
      </c>
      <c r="AV17" s="44"/>
      <c r="AW17" s="44"/>
      <c r="AX17" s="44"/>
      <c r="AY17" s="44"/>
      <c r="AZ17" s="44"/>
      <c r="BA17" s="44"/>
      <c r="BB17" s="44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P17" s="10"/>
      <c r="BQ17" s="10"/>
      <c r="BR17" s="10"/>
      <c r="BS17" s="10"/>
      <c r="BT17" s="10"/>
      <c r="BU17" s="10"/>
      <c r="BV17" s="10"/>
      <c r="BW17" s="10"/>
    </row>
    <row r="18" spans="1:79" customFormat="1" ht="15" x14ac:dyDescent="0.25"/>
    <row r="19" spans="1:79" customFormat="1" ht="42.75" customHeight="1" x14ac:dyDescent="0.25">
      <c r="A19" s="3" t="s">
        <v>17</v>
      </c>
      <c r="B19" s="36" t="s">
        <v>18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N19" s="36" t="s">
        <v>19</v>
      </c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8"/>
      <c r="AA19" s="36" t="s">
        <v>20</v>
      </c>
      <c r="AB19" s="37"/>
      <c r="AC19" s="37"/>
      <c r="AD19" s="37"/>
      <c r="AE19" s="37"/>
      <c r="AF19" s="37"/>
      <c r="AG19" s="37"/>
      <c r="AH19" s="37"/>
      <c r="AI19" s="37"/>
      <c r="AJ19" s="8"/>
      <c r="AK19" s="46" t="s">
        <v>21</v>
      </c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8"/>
      <c r="BE19" s="36" t="s">
        <v>22</v>
      </c>
      <c r="BF19" s="37"/>
      <c r="BG19" s="37"/>
      <c r="BH19" s="37"/>
      <c r="BI19" s="37"/>
      <c r="BJ19" s="37"/>
      <c r="BK19" s="37"/>
      <c r="BL19" s="37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 customFormat="1" ht="25.5" customHeight="1" x14ac:dyDescent="0.25">
      <c r="B20" s="44" t="s">
        <v>11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N20" s="44" t="s">
        <v>23</v>
      </c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10"/>
      <c r="AA20" s="51" t="s">
        <v>24</v>
      </c>
      <c r="AB20" s="51"/>
      <c r="AC20" s="51"/>
      <c r="AD20" s="51"/>
      <c r="AE20" s="51"/>
      <c r="AF20" s="51"/>
      <c r="AG20" s="51"/>
      <c r="AH20" s="51"/>
      <c r="AI20" s="51"/>
      <c r="AJ20" s="10"/>
      <c r="AK20" s="52" t="s">
        <v>25</v>
      </c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10"/>
      <c r="BE20" s="44" t="s">
        <v>26</v>
      </c>
      <c r="BF20" s="44"/>
      <c r="BG20" s="44"/>
      <c r="BH20" s="44"/>
      <c r="BI20" s="44"/>
      <c r="BJ20" s="44"/>
      <c r="BK20" s="44"/>
      <c r="BL20" s="44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 ht="6.7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</row>
    <row r="22" spans="1:79" ht="24.95" customHeight="1" x14ac:dyDescent="0.2">
      <c r="A22" s="47" t="s">
        <v>27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8">
        <f>AS22+I23</f>
        <v>43120494</v>
      </c>
      <c r="V22" s="48"/>
      <c r="W22" s="48"/>
      <c r="X22" s="48"/>
      <c r="Y22" s="48"/>
      <c r="Z22" s="48"/>
      <c r="AA22" s="48"/>
      <c r="AB22" s="48"/>
      <c r="AC22" s="48"/>
      <c r="AD22" s="48"/>
      <c r="AE22" s="49" t="s">
        <v>28</v>
      </c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8">
        <f>42617124+251000+10450+15000+25510+184590</f>
        <v>43103674</v>
      </c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50" t="s">
        <v>29</v>
      </c>
      <c r="BE22" s="50"/>
      <c r="BF22" s="50"/>
      <c r="BG22" s="50"/>
      <c r="BH22" s="50"/>
      <c r="BI22" s="50"/>
      <c r="BJ22" s="50"/>
      <c r="BK22" s="50"/>
      <c r="BL22" s="50"/>
    </row>
    <row r="23" spans="1:79" ht="24.95" customHeight="1" x14ac:dyDescent="0.2">
      <c r="A23" s="50" t="s">
        <v>30</v>
      </c>
      <c r="B23" s="50"/>
      <c r="C23" s="50"/>
      <c r="D23" s="50"/>
      <c r="E23" s="50"/>
      <c r="F23" s="50"/>
      <c r="G23" s="50"/>
      <c r="H23" s="50"/>
      <c r="I23" s="48">
        <f>642820-626000</f>
        <v>16820</v>
      </c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50" t="s">
        <v>31</v>
      </c>
      <c r="U23" s="50"/>
      <c r="V23" s="50"/>
      <c r="W23" s="50"/>
      <c r="X23" s="12"/>
      <c r="Y23" s="12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4"/>
      <c r="AO23" s="14"/>
      <c r="AP23" s="14"/>
      <c r="AQ23" s="14"/>
      <c r="AR23" s="14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4"/>
      <c r="BE23" s="14"/>
      <c r="BF23" s="14"/>
      <c r="BG23" s="14"/>
      <c r="BH23" s="14"/>
      <c r="BI23" s="14"/>
      <c r="BJ23" s="11"/>
      <c r="BK23" s="11"/>
      <c r="BL23" s="11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5"/>
      <c r="U24" s="15"/>
      <c r="V24" s="15"/>
      <c r="W24" s="15"/>
      <c r="X24" s="12"/>
      <c r="Y24" s="12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4"/>
      <c r="AO24" s="14"/>
      <c r="AP24" s="14"/>
      <c r="AQ24" s="14"/>
      <c r="AR24" s="14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4"/>
      <c r="BE24" s="14"/>
      <c r="BF24" s="14"/>
      <c r="BG24" s="14"/>
      <c r="BH24" s="14"/>
      <c r="BI24" s="14"/>
      <c r="BJ24" s="11"/>
      <c r="BK24" s="11"/>
      <c r="BL24" s="11"/>
    </row>
    <row r="25" spans="1:79" ht="15.75" customHeight="1" x14ac:dyDescent="0.2">
      <c r="A25" s="41" t="s">
        <v>32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</row>
    <row r="26" spans="1:79" ht="190.5" customHeight="1" x14ac:dyDescent="0.2">
      <c r="A26" s="64" t="s">
        <v>33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</row>
    <row r="27" spans="1:79" ht="33.75" customHeight="1" x14ac:dyDescent="0.2">
      <c r="A27" s="64" t="s">
        <v>34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</row>
    <row r="28" spans="1:79" ht="37.5" customHeight="1" x14ac:dyDescent="0.2">
      <c r="A28" s="64" t="s">
        <v>109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</row>
    <row r="29" spans="1:79" ht="39.75" customHeight="1" x14ac:dyDescent="0.2">
      <c r="A29" s="64" t="s">
        <v>110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</row>
    <row r="30" spans="1:79" ht="24" customHeight="1" x14ac:dyDescent="0.2">
      <c r="A30" s="50" t="s">
        <v>35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</row>
    <row r="31" spans="1:79" ht="27.75" customHeight="1" x14ac:dyDescent="0.2">
      <c r="A31" s="66" t="s">
        <v>36</v>
      </c>
      <c r="B31" s="66"/>
      <c r="C31" s="66"/>
      <c r="D31" s="66"/>
      <c r="E31" s="66"/>
      <c r="F31" s="66"/>
      <c r="G31" s="54" t="s">
        <v>37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6"/>
    </row>
    <row r="32" spans="1:79" ht="15.75" hidden="1" x14ac:dyDescent="0.2">
      <c r="A32" s="53">
        <v>1</v>
      </c>
      <c r="B32" s="53"/>
      <c r="C32" s="53"/>
      <c r="D32" s="53"/>
      <c r="E32" s="53"/>
      <c r="F32" s="53"/>
      <c r="G32" s="54">
        <v>2</v>
      </c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6"/>
    </row>
    <row r="33" spans="1:79" ht="10.5" hidden="1" customHeight="1" x14ac:dyDescent="0.2">
      <c r="A33" s="57" t="s">
        <v>38</v>
      </c>
      <c r="B33" s="57"/>
      <c r="C33" s="57"/>
      <c r="D33" s="57"/>
      <c r="E33" s="57"/>
      <c r="F33" s="57"/>
      <c r="G33" s="58" t="s">
        <v>39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60"/>
      <c r="CA33" s="1" t="s">
        <v>40</v>
      </c>
    </row>
    <row r="34" spans="1:79" ht="43.5" customHeight="1" x14ac:dyDescent="0.2">
      <c r="A34" s="57">
        <v>1</v>
      </c>
      <c r="B34" s="57"/>
      <c r="C34" s="57"/>
      <c r="D34" s="57"/>
      <c r="E34" s="57"/>
      <c r="F34" s="57"/>
      <c r="G34" s="61" t="s">
        <v>41</v>
      </c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3"/>
      <c r="CA34" s="1" t="s">
        <v>42</v>
      </c>
    </row>
    <row r="35" spans="1:79" ht="12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79" ht="15.95" customHeight="1" x14ac:dyDescent="0.2">
      <c r="A36" s="50" t="s">
        <v>43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</row>
    <row r="37" spans="1:79" ht="15.95" customHeight="1" x14ac:dyDescent="0.2">
      <c r="A37" s="67" t="s">
        <v>44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</row>
    <row r="38" spans="1:7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</row>
    <row r="39" spans="1:79" ht="15.75" customHeight="1" x14ac:dyDescent="0.2">
      <c r="A39" s="50" t="s">
        <v>45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</row>
    <row r="40" spans="1:79" ht="27.75" customHeight="1" x14ac:dyDescent="0.2">
      <c r="A40" s="66" t="s">
        <v>36</v>
      </c>
      <c r="B40" s="66"/>
      <c r="C40" s="66"/>
      <c r="D40" s="66"/>
      <c r="E40" s="66"/>
      <c r="F40" s="66"/>
      <c r="G40" s="54" t="s">
        <v>46</v>
      </c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6"/>
    </row>
    <row r="41" spans="1:79" ht="15.75" hidden="1" x14ac:dyDescent="0.2">
      <c r="A41" s="53">
        <v>1</v>
      </c>
      <c r="B41" s="53"/>
      <c r="C41" s="53"/>
      <c r="D41" s="53"/>
      <c r="E41" s="53"/>
      <c r="F41" s="53"/>
      <c r="G41" s="54">
        <v>2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6"/>
    </row>
    <row r="42" spans="1:79" ht="1.5" customHeight="1" x14ac:dyDescent="0.2">
      <c r="A42" s="57" t="s">
        <v>47</v>
      </c>
      <c r="B42" s="57"/>
      <c r="C42" s="57"/>
      <c r="D42" s="57"/>
      <c r="E42" s="57"/>
      <c r="F42" s="57"/>
      <c r="G42" s="58" t="s">
        <v>39</v>
      </c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60"/>
      <c r="CA42" s="1" t="s">
        <v>48</v>
      </c>
    </row>
    <row r="43" spans="1:79" ht="23.25" customHeight="1" x14ac:dyDescent="0.2">
      <c r="A43" s="57">
        <v>1</v>
      </c>
      <c r="B43" s="57"/>
      <c r="C43" s="57"/>
      <c r="D43" s="57"/>
      <c r="E43" s="57"/>
      <c r="F43" s="57"/>
      <c r="G43" s="61" t="s">
        <v>50</v>
      </c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3"/>
      <c r="CA43" s="1" t="s">
        <v>49</v>
      </c>
    </row>
    <row r="44" spans="1:79" ht="35.25" customHeight="1" x14ac:dyDescent="0.2">
      <c r="A44" s="57">
        <v>2</v>
      </c>
      <c r="B44" s="57"/>
      <c r="C44" s="57"/>
      <c r="D44" s="57"/>
      <c r="E44" s="57"/>
      <c r="F44" s="57"/>
      <c r="G44" s="61" t="s">
        <v>51</v>
      </c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3"/>
    </row>
    <row r="45" spans="1:79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</row>
    <row r="46" spans="1:79" ht="15.75" customHeight="1" x14ac:dyDescent="0.2">
      <c r="A46" s="50" t="s">
        <v>52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</row>
    <row r="47" spans="1:79" ht="15" customHeight="1" x14ac:dyDescent="0.2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20"/>
      <c r="BB47" s="20"/>
      <c r="BC47" s="20"/>
      <c r="BD47" s="20"/>
      <c r="BE47" s="20"/>
      <c r="BF47" s="20"/>
      <c r="BG47" s="20"/>
      <c r="BH47" s="20"/>
      <c r="BI47" s="21"/>
      <c r="BJ47" s="21"/>
      <c r="BK47" s="21"/>
      <c r="BL47" s="21"/>
    </row>
    <row r="48" spans="1:79" ht="15.95" customHeight="1" x14ac:dyDescent="0.2">
      <c r="A48" s="53" t="s">
        <v>36</v>
      </c>
      <c r="B48" s="53"/>
      <c r="C48" s="53"/>
      <c r="D48" s="69" t="s">
        <v>53</v>
      </c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1"/>
      <c r="AC48" s="53" t="s">
        <v>54</v>
      </c>
      <c r="AD48" s="53"/>
      <c r="AE48" s="53"/>
      <c r="AF48" s="53"/>
      <c r="AG48" s="53"/>
      <c r="AH48" s="53"/>
      <c r="AI48" s="53"/>
      <c r="AJ48" s="53"/>
      <c r="AK48" s="53" t="s">
        <v>55</v>
      </c>
      <c r="AL48" s="53"/>
      <c r="AM48" s="53"/>
      <c r="AN48" s="53"/>
      <c r="AO48" s="53"/>
      <c r="AP48" s="53"/>
      <c r="AQ48" s="53"/>
      <c r="AR48" s="53"/>
      <c r="AS48" s="53" t="s">
        <v>56</v>
      </c>
      <c r="AT48" s="53"/>
      <c r="AU48" s="53"/>
      <c r="AV48" s="53"/>
      <c r="AW48" s="53"/>
      <c r="AX48" s="53"/>
      <c r="AY48" s="53"/>
      <c r="AZ48" s="53"/>
      <c r="BA48" s="13"/>
      <c r="BB48" s="13"/>
      <c r="BC48" s="13"/>
      <c r="BD48" s="13"/>
      <c r="BE48" s="13"/>
      <c r="BF48" s="13"/>
      <c r="BG48" s="13"/>
      <c r="BH48" s="13"/>
    </row>
    <row r="49" spans="1:79" ht="29.1" customHeight="1" x14ac:dyDescent="0.2">
      <c r="A49" s="53"/>
      <c r="B49" s="53"/>
      <c r="C49" s="53"/>
      <c r="D49" s="72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4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13"/>
      <c r="BB49" s="13"/>
      <c r="BC49" s="13"/>
      <c r="BD49" s="13"/>
      <c r="BE49" s="13"/>
      <c r="BF49" s="13"/>
      <c r="BG49" s="13"/>
      <c r="BH49" s="13"/>
    </row>
    <row r="50" spans="1:79" ht="15.75" x14ac:dyDescent="0.2">
      <c r="A50" s="53">
        <v>1</v>
      </c>
      <c r="B50" s="53"/>
      <c r="C50" s="53"/>
      <c r="D50" s="75">
        <v>2</v>
      </c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7"/>
      <c r="AC50" s="53">
        <v>3</v>
      </c>
      <c r="AD50" s="53"/>
      <c r="AE50" s="53"/>
      <c r="AF50" s="53"/>
      <c r="AG50" s="53"/>
      <c r="AH50" s="53"/>
      <c r="AI50" s="53"/>
      <c r="AJ50" s="53"/>
      <c r="AK50" s="53">
        <v>4</v>
      </c>
      <c r="AL50" s="53"/>
      <c r="AM50" s="53"/>
      <c r="AN50" s="53"/>
      <c r="AO50" s="53"/>
      <c r="AP50" s="53"/>
      <c r="AQ50" s="53"/>
      <c r="AR50" s="53"/>
      <c r="AS50" s="53">
        <v>5</v>
      </c>
      <c r="AT50" s="53"/>
      <c r="AU50" s="53"/>
      <c r="AV50" s="53"/>
      <c r="AW50" s="53"/>
      <c r="AX50" s="53"/>
      <c r="AY50" s="53"/>
      <c r="AZ50" s="53"/>
      <c r="BA50" s="13"/>
      <c r="BB50" s="13"/>
      <c r="BC50" s="13"/>
      <c r="BD50" s="13"/>
      <c r="BE50" s="13"/>
      <c r="BF50" s="13"/>
      <c r="BG50" s="13"/>
      <c r="BH50" s="13"/>
    </row>
    <row r="51" spans="1:79" s="24" customFormat="1" ht="12.75" hidden="1" customHeight="1" x14ac:dyDescent="0.2">
      <c r="A51" s="57" t="s">
        <v>47</v>
      </c>
      <c r="B51" s="57"/>
      <c r="C51" s="57"/>
      <c r="D51" s="78" t="s">
        <v>39</v>
      </c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80"/>
      <c r="AC51" s="81" t="s">
        <v>57</v>
      </c>
      <c r="AD51" s="81"/>
      <c r="AE51" s="81"/>
      <c r="AF51" s="81"/>
      <c r="AG51" s="81"/>
      <c r="AH51" s="81"/>
      <c r="AI51" s="81"/>
      <c r="AJ51" s="81"/>
      <c r="AK51" s="81" t="s">
        <v>58</v>
      </c>
      <c r="AL51" s="81"/>
      <c r="AM51" s="81"/>
      <c r="AN51" s="81"/>
      <c r="AO51" s="81"/>
      <c r="AP51" s="81"/>
      <c r="AQ51" s="81"/>
      <c r="AR51" s="81"/>
      <c r="AS51" s="57" t="s">
        <v>59</v>
      </c>
      <c r="AT51" s="81"/>
      <c r="AU51" s="81"/>
      <c r="AV51" s="81"/>
      <c r="AW51" s="81"/>
      <c r="AX51" s="81"/>
      <c r="AY51" s="81"/>
      <c r="AZ51" s="81"/>
      <c r="BA51" s="22"/>
      <c r="BB51" s="23"/>
      <c r="BC51" s="23"/>
      <c r="BD51" s="23"/>
      <c r="BE51" s="23"/>
      <c r="BF51" s="23"/>
      <c r="BG51" s="23"/>
      <c r="BH51" s="23"/>
      <c r="CA51" s="24" t="s">
        <v>60</v>
      </c>
    </row>
    <row r="52" spans="1:79" ht="27" customHeight="1" x14ac:dyDescent="0.2">
      <c r="A52" s="57">
        <v>1</v>
      </c>
      <c r="B52" s="57"/>
      <c r="C52" s="57"/>
      <c r="D52" s="61" t="s">
        <v>61</v>
      </c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3"/>
      <c r="AC52" s="82">
        <f>576744-641-190600</f>
        <v>385503</v>
      </c>
      <c r="AD52" s="82"/>
      <c r="AE52" s="82"/>
      <c r="AF52" s="82"/>
      <c r="AG52" s="82"/>
      <c r="AH52" s="82"/>
      <c r="AI52" s="82"/>
      <c r="AJ52" s="82"/>
      <c r="AK52" s="82">
        <v>0</v>
      </c>
      <c r="AL52" s="82"/>
      <c r="AM52" s="82"/>
      <c r="AN52" s="82"/>
      <c r="AO52" s="82"/>
      <c r="AP52" s="82"/>
      <c r="AQ52" s="82"/>
      <c r="AR52" s="82"/>
      <c r="AS52" s="82">
        <f>AC52+AK52</f>
        <v>385503</v>
      </c>
      <c r="AT52" s="82"/>
      <c r="AU52" s="82"/>
      <c r="AV52" s="82"/>
      <c r="AW52" s="82"/>
      <c r="AX52" s="82"/>
      <c r="AY52" s="82"/>
      <c r="AZ52" s="82"/>
      <c r="BA52" s="25"/>
      <c r="BB52" s="25"/>
      <c r="BC52" s="25"/>
      <c r="BD52" s="25"/>
      <c r="BE52" s="25"/>
      <c r="BF52" s="25"/>
      <c r="BG52" s="25"/>
      <c r="BH52" s="25"/>
      <c r="CA52" s="1" t="s">
        <v>62</v>
      </c>
    </row>
    <row r="53" spans="1:79" ht="42" customHeight="1" x14ac:dyDescent="0.2">
      <c r="A53" s="57">
        <v>2</v>
      </c>
      <c r="B53" s="57"/>
      <c r="C53" s="57"/>
      <c r="D53" s="61" t="s">
        <v>111</v>
      </c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3"/>
      <c r="AC53" s="82">
        <f>42617124-576103+251000+190600+184590+25510+15000+10450</f>
        <v>42718171</v>
      </c>
      <c r="AD53" s="82"/>
      <c r="AE53" s="82"/>
      <c r="AF53" s="82"/>
      <c r="AG53" s="82"/>
      <c r="AH53" s="82"/>
      <c r="AI53" s="82"/>
      <c r="AJ53" s="82"/>
      <c r="AK53" s="82">
        <v>16820</v>
      </c>
      <c r="AL53" s="82"/>
      <c r="AM53" s="82"/>
      <c r="AN53" s="82"/>
      <c r="AO53" s="82"/>
      <c r="AP53" s="82"/>
      <c r="AQ53" s="82"/>
      <c r="AR53" s="82"/>
      <c r="AS53" s="82">
        <f>AC53+AK53</f>
        <v>42734991</v>
      </c>
      <c r="AT53" s="82"/>
      <c r="AU53" s="82"/>
      <c r="AV53" s="82"/>
      <c r="AW53" s="82"/>
      <c r="AX53" s="82"/>
      <c r="AY53" s="82"/>
      <c r="AZ53" s="82"/>
      <c r="BA53" s="25"/>
      <c r="BB53" s="25"/>
      <c r="BC53" s="25"/>
      <c r="BD53" s="25"/>
      <c r="BE53" s="25"/>
      <c r="BF53" s="25"/>
      <c r="BG53" s="25"/>
      <c r="BH53" s="25"/>
    </row>
    <row r="54" spans="1:79" s="24" customFormat="1" ht="24" customHeight="1" x14ac:dyDescent="0.2">
      <c r="A54" s="83"/>
      <c r="B54" s="83"/>
      <c r="C54" s="83"/>
      <c r="D54" s="84" t="s">
        <v>63</v>
      </c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6"/>
      <c r="AC54" s="87">
        <f>AC52+AC53</f>
        <v>43103674</v>
      </c>
      <c r="AD54" s="87"/>
      <c r="AE54" s="87"/>
      <c r="AF54" s="87"/>
      <c r="AG54" s="87"/>
      <c r="AH54" s="87"/>
      <c r="AI54" s="87"/>
      <c r="AJ54" s="87"/>
      <c r="AK54" s="87">
        <f t="shared" ref="AK54" si="0">AK52+AK53</f>
        <v>16820</v>
      </c>
      <c r="AL54" s="87"/>
      <c r="AM54" s="87"/>
      <c r="AN54" s="87"/>
      <c r="AO54" s="87"/>
      <c r="AP54" s="87"/>
      <c r="AQ54" s="87"/>
      <c r="AR54" s="87"/>
      <c r="AS54" s="87">
        <f t="shared" ref="AS54" si="1">AS52+AS53</f>
        <v>43120494</v>
      </c>
      <c r="AT54" s="87"/>
      <c r="AU54" s="87"/>
      <c r="AV54" s="87"/>
      <c r="AW54" s="87"/>
      <c r="AX54" s="87"/>
      <c r="AY54" s="87"/>
      <c r="AZ54" s="87"/>
      <c r="BA54" s="26"/>
      <c r="BB54" s="26"/>
      <c r="BC54" s="26"/>
      <c r="BD54" s="26"/>
      <c r="BE54" s="26"/>
      <c r="BF54" s="26"/>
      <c r="BG54" s="26"/>
      <c r="BH54" s="26"/>
    </row>
    <row r="56" spans="1:79" ht="26.25" customHeight="1" x14ac:dyDescent="0.2">
      <c r="A56" s="41" t="s">
        <v>64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</row>
    <row r="57" spans="1:79" ht="15" customHeight="1" x14ac:dyDescent="0.2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</row>
    <row r="58" spans="1:79" ht="15.95" customHeight="1" x14ac:dyDescent="0.2">
      <c r="A58" s="53" t="s">
        <v>36</v>
      </c>
      <c r="B58" s="53"/>
      <c r="C58" s="53"/>
      <c r="D58" s="69" t="s">
        <v>65</v>
      </c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1"/>
      <c r="AB58" s="53" t="s">
        <v>54</v>
      </c>
      <c r="AC58" s="53"/>
      <c r="AD58" s="53"/>
      <c r="AE58" s="53"/>
      <c r="AF58" s="53"/>
      <c r="AG58" s="53"/>
      <c r="AH58" s="53"/>
      <c r="AI58" s="53"/>
      <c r="AJ58" s="53" t="s">
        <v>55</v>
      </c>
      <c r="AK58" s="53"/>
      <c r="AL58" s="53"/>
      <c r="AM58" s="53"/>
      <c r="AN58" s="53"/>
      <c r="AO58" s="53"/>
      <c r="AP58" s="53"/>
      <c r="AQ58" s="53"/>
      <c r="AR58" s="53" t="s">
        <v>56</v>
      </c>
      <c r="AS58" s="53"/>
      <c r="AT58" s="53"/>
      <c r="AU58" s="53"/>
      <c r="AV58" s="53"/>
      <c r="AW58" s="53"/>
      <c r="AX58" s="53"/>
      <c r="AY58" s="53"/>
    </row>
    <row r="59" spans="1:79" ht="29.1" customHeight="1" x14ac:dyDescent="0.2">
      <c r="A59" s="53"/>
      <c r="B59" s="53"/>
      <c r="C59" s="53"/>
      <c r="D59" s="72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4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</row>
    <row r="60" spans="1:79" ht="27.75" customHeight="1" x14ac:dyDescent="0.2">
      <c r="A60" s="53">
        <v>1</v>
      </c>
      <c r="B60" s="53"/>
      <c r="C60" s="53"/>
      <c r="D60" s="75">
        <v>2</v>
      </c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7"/>
      <c r="AB60" s="53">
        <v>3</v>
      </c>
      <c r="AC60" s="53"/>
      <c r="AD60" s="53"/>
      <c r="AE60" s="53"/>
      <c r="AF60" s="53"/>
      <c r="AG60" s="53"/>
      <c r="AH60" s="53"/>
      <c r="AI60" s="53"/>
      <c r="AJ60" s="53">
        <v>4</v>
      </c>
      <c r="AK60" s="53"/>
      <c r="AL60" s="53"/>
      <c r="AM60" s="53"/>
      <c r="AN60" s="53"/>
      <c r="AO60" s="53"/>
      <c r="AP60" s="53"/>
      <c r="AQ60" s="53"/>
      <c r="AR60" s="53">
        <v>5</v>
      </c>
      <c r="AS60" s="53"/>
      <c r="AT60" s="53"/>
      <c r="AU60" s="53"/>
      <c r="AV60" s="53"/>
      <c r="AW60" s="53"/>
      <c r="AX60" s="53"/>
      <c r="AY60" s="53"/>
    </row>
    <row r="61" spans="1:79" ht="12.75" hidden="1" customHeight="1" x14ac:dyDescent="0.2">
      <c r="A61" s="57" t="s">
        <v>47</v>
      </c>
      <c r="B61" s="57"/>
      <c r="C61" s="57"/>
      <c r="D61" s="58" t="s">
        <v>39</v>
      </c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60"/>
      <c r="AB61" s="81" t="s">
        <v>57</v>
      </c>
      <c r="AC61" s="81"/>
      <c r="AD61" s="81"/>
      <c r="AE61" s="81"/>
      <c r="AF61" s="81"/>
      <c r="AG61" s="81"/>
      <c r="AH61" s="81"/>
      <c r="AI61" s="81"/>
      <c r="AJ61" s="81" t="s">
        <v>58</v>
      </c>
      <c r="AK61" s="81"/>
      <c r="AL61" s="81"/>
      <c r="AM61" s="81"/>
      <c r="AN61" s="81"/>
      <c r="AO61" s="81"/>
      <c r="AP61" s="81"/>
      <c r="AQ61" s="81"/>
      <c r="AR61" s="81" t="s">
        <v>59</v>
      </c>
      <c r="AS61" s="81"/>
      <c r="AT61" s="81"/>
      <c r="AU61" s="81"/>
      <c r="AV61" s="81"/>
      <c r="AW61" s="81"/>
      <c r="AX61" s="81"/>
      <c r="AY61" s="81"/>
      <c r="CA61" s="1" t="s">
        <v>66</v>
      </c>
    </row>
    <row r="62" spans="1:79" s="24" customFormat="1" ht="27.75" customHeight="1" x14ac:dyDescent="0.2">
      <c r="A62" s="83"/>
      <c r="B62" s="83"/>
      <c r="C62" s="83"/>
      <c r="D62" s="88" t="s">
        <v>56</v>
      </c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90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>
        <f>AB62+AJ62</f>
        <v>0</v>
      </c>
      <c r="AS62" s="87"/>
      <c r="AT62" s="87"/>
      <c r="AU62" s="87"/>
      <c r="AV62" s="87"/>
      <c r="AW62" s="87"/>
      <c r="AX62" s="87"/>
      <c r="AY62" s="87"/>
      <c r="CA62" s="24" t="s">
        <v>67</v>
      </c>
    </row>
    <row r="64" spans="1:79" ht="15.75" customHeight="1" x14ac:dyDescent="0.2">
      <c r="A64" s="50" t="s">
        <v>68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</row>
    <row r="65" spans="1:79" ht="30" customHeight="1" x14ac:dyDescent="0.2">
      <c r="A65" s="53" t="s">
        <v>36</v>
      </c>
      <c r="B65" s="53"/>
      <c r="C65" s="53"/>
      <c r="D65" s="53"/>
      <c r="E65" s="53"/>
      <c r="F65" s="53"/>
      <c r="G65" s="75" t="s">
        <v>69</v>
      </c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7"/>
      <c r="Z65" s="53" t="s">
        <v>70</v>
      </c>
      <c r="AA65" s="53"/>
      <c r="AB65" s="53"/>
      <c r="AC65" s="53"/>
      <c r="AD65" s="53"/>
      <c r="AE65" s="53" t="s">
        <v>71</v>
      </c>
      <c r="AF65" s="53"/>
      <c r="AG65" s="53"/>
      <c r="AH65" s="53"/>
      <c r="AI65" s="53"/>
      <c r="AJ65" s="53"/>
      <c r="AK65" s="53"/>
      <c r="AL65" s="53"/>
      <c r="AM65" s="53"/>
      <c r="AN65" s="53"/>
      <c r="AO65" s="75" t="s">
        <v>54</v>
      </c>
      <c r="AP65" s="76"/>
      <c r="AQ65" s="76"/>
      <c r="AR65" s="76"/>
      <c r="AS65" s="76"/>
      <c r="AT65" s="76"/>
      <c r="AU65" s="76"/>
      <c r="AV65" s="77"/>
      <c r="AW65" s="75" t="s">
        <v>55</v>
      </c>
      <c r="AX65" s="76"/>
      <c r="AY65" s="76"/>
      <c r="AZ65" s="76"/>
      <c r="BA65" s="76"/>
      <c r="BB65" s="76"/>
      <c r="BC65" s="76"/>
      <c r="BD65" s="77"/>
      <c r="BE65" s="75" t="s">
        <v>56</v>
      </c>
      <c r="BF65" s="76"/>
      <c r="BG65" s="76"/>
      <c r="BH65" s="76"/>
      <c r="BI65" s="76"/>
      <c r="BJ65" s="76"/>
      <c r="BK65" s="76"/>
      <c r="BL65" s="77"/>
    </row>
    <row r="66" spans="1:79" ht="15.75" customHeight="1" x14ac:dyDescent="0.2">
      <c r="A66" s="53">
        <v>1</v>
      </c>
      <c r="B66" s="53"/>
      <c r="C66" s="53"/>
      <c r="D66" s="53"/>
      <c r="E66" s="53"/>
      <c r="F66" s="53"/>
      <c r="G66" s="75">
        <v>2</v>
      </c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7"/>
      <c r="Z66" s="53">
        <v>3</v>
      </c>
      <c r="AA66" s="53"/>
      <c r="AB66" s="53"/>
      <c r="AC66" s="53"/>
      <c r="AD66" s="53"/>
      <c r="AE66" s="53">
        <v>4</v>
      </c>
      <c r="AF66" s="53"/>
      <c r="AG66" s="53"/>
      <c r="AH66" s="53"/>
      <c r="AI66" s="53"/>
      <c r="AJ66" s="53"/>
      <c r="AK66" s="53"/>
      <c r="AL66" s="53"/>
      <c r="AM66" s="53"/>
      <c r="AN66" s="53"/>
      <c r="AO66" s="53">
        <v>5</v>
      </c>
      <c r="AP66" s="53"/>
      <c r="AQ66" s="53"/>
      <c r="AR66" s="53"/>
      <c r="AS66" s="53"/>
      <c r="AT66" s="53"/>
      <c r="AU66" s="53"/>
      <c r="AV66" s="53"/>
      <c r="AW66" s="53">
        <v>6</v>
      </c>
      <c r="AX66" s="53"/>
      <c r="AY66" s="53"/>
      <c r="AZ66" s="53"/>
      <c r="BA66" s="53"/>
      <c r="BB66" s="53"/>
      <c r="BC66" s="53"/>
      <c r="BD66" s="53"/>
      <c r="BE66" s="53">
        <v>7</v>
      </c>
      <c r="BF66" s="53"/>
      <c r="BG66" s="53"/>
      <c r="BH66" s="53"/>
      <c r="BI66" s="53"/>
      <c r="BJ66" s="53"/>
      <c r="BK66" s="53"/>
      <c r="BL66" s="53"/>
    </row>
    <row r="67" spans="1:79" ht="12.75" hidden="1" customHeight="1" x14ac:dyDescent="0.2">
      <c r="A67" s="57" t="s">
        <v>38</v>
      </c>
      <c r="B67" s="57"/>
      <c r="C67" s="57"/>
      <c r="D67" s="57"/>
      <c r="E67" s="57"/>
      <c r="F67" s="57"/>
      <c r="G67" s="58" t="s">
        <v>39</v>
      </c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60"/>
      <c r="Z67" s="57" t="s">
        <v>72</v>
      </c>
      <c r="AA67" s="57"/>
      <c r="AB67" s="57"/>
      <c r="AC67" s="57"/>
      <c r="AD67" s="57"/>
      <c r="AE67" s="95" t="s">
        <v>73</v>
      </c>
      <c r="AF67" s="95"/>
      <c r="AG67" s="95"/>
      <c r="AH67" s="95"/>
      <c r="AI67" s="95"/>
      <c r="AJ67" s="95"/>
      <c r="AK67" s="95"/>
      <c r="AL67" s="95"/>
      <c r="AM67" s="95"/>
      <c r="AN67" s="58"/>
      <c r="AO67" s="81" t="s">
        <v>57</v>
      </c>
      <c r="AP67" s="81"/>
      <c r="AQ67" s="81"/>
      <c r="AR67" s="81"/>
      <c r="AS67" s="81"/>
      <c r="AT67" s="81"/>
      <c r="AU67" s="81"/>
      <c r="AV67" s="81"/>
      <c r="AW67" s="81" t="s">
        <v>74</v>
      </c>
      <c r="AX67" s="81"/>
      <c r="AY67" s="81"/>
      <c r="AZ67" s="81"/>
      <c r="BA67" s="81"/>
      <c r="BB67" s="81"/>
      <c r="BC67" s="81"/>
      <c r="BD67" s="81"/>
      <c r="BE67" s="81" t="s">
        <v>59</v>
      </c>
      <c r="BF67" s="81"/>
      <c r="BG67" s="81"/>
      <c r="BH67" s="81"/>
      <c r="BI67" s="81"/>
      <c r="BJ67" s="81"/>
      <c r="BK67" s="81"/>
      <c r="BL67" s="81"/>
      <c r="CA67" s="1" t="s">
        <v>75</v>
      </c>
    </row>
    <row r="68" spans="1:79" s="24" customFormat="1" ht="12.75" customHeight="1" x14ac:dyDescent="0.2">
      <c r="A68" s="83">
        <v>0</v>
      </c>
      <c r="B68" s="83"/>
      <c r="C68" s="83"/>
      <c r="D68" s="83"/>
      <c r="E68" s="83"/>
      <c r="F68" s="83"/>
      <c r="G68" s="91" t="s">
        <v>76</v>
      </c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3"/>
      <c r="Z68" s="83"/>
      <c r="AA68" s="83"/>
      <c r="AB68" s="83"/>
      <c r="AC68" s="83"/>
      <c r="AD68" s="83"/>
      <c r="AE68" s="94"/>
      <c r="AF68" s="94"/>
      <c r="AG68" s="94"/>
      <c r="AH68" s="94"/>
      <c r="AI68" s="94"/>
      <c r="AJ68" s="94"/>
      <c r="AK68" s="94"/>
      <c r="AL68" s="94"/>
      <c r="AM68" s="94"/>
      <c r="AN68" s="88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>
        <f t="shared" ref="BE68:BE80" si="2">AO68+AW68</f>
        <v>0</v>
      </c>
      <c r="BF68" s="87"/>
      <c r="BG68" s="87"/>
      <c r="BH68" s="87"/>
      <c r="BI68" s="87"/>
      <c r="BJ68" s="87"/>
      <c r="BK68" s="87"/>
      <c r="BL68" s="87"/>
      <c r="CA68" s="24" t="s">
        <v>77</v>
      </c>
    </row>
    <row r="69" spans="1:79" ht="102.75" customHeight="1" x14ac:dyDescent="0.2">
      <c r="A69" s="57">
        <v>0</v>
      </c>
      <c r="B69" s="57"/>
      <c r="C69" s="57"/>
      <c r="D69" s="57"/>
      <c r="E69" s="57"/>
      <c r="F69" s="57"/>
      <c r="G69" s="96" t="s">
        <v>78</v>
      </c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8"/>
      <c r="Z69" s="57" t="s">
        <v>79</v>
      </c>
      <c r="AA69" s="57"/>
      <c r="AB69" s="57"/>
      <c r="AC69" s="57"/>
      <c r="AD69" s="57"/>
      <c r="AE69" s="96" t="s">
        <v>80</v>
      </c>
      <c r="AF69" s="97"/>
      <c r="AG69" s="97"/>
      <c r="AH69" s="97"/>
      <c r="AI69" s="97"/>
      <c r="AJ69" s="97"/>
      <c r="AK69" s="97"/>
      <c r="AL69" s="97"/>
      <c r="AM69" s="97"/>
      <c r="AN69" s="98"/>
      <c r="AO69" s="82">
        <f>AC53</f>
        <v>42718171</v>
      </c>
      <c r="AP69" s="82"/>
      <c r="AQ69" s="82"/>
      <c r="AR69" s="82"/>
      <c r="AS69" s="82"/>
      <c r="AT69" s="82"/>
      <c r="AU69" s="82"/>
      <c r="AV69" s="82"/>
      <c r="AW69" s="82">
        <v>16820</v>
      </c>
      <c r="AX69" s="82"/>
      <c r="AY69" s="82"/>
      <c r="AZ69" s="82"/>
      <c r="BA69" s="82"/>
      <c r="BB69" s="82"/>
      <c r="BC69" s="82"/>
      <c r="BD69" s="82"/>
      <c r="BE69" s="82">
        <f t="shared" si="2"/>
        <v>42734991</v>
      </c>
      <c r="BF69" s="82"/>
      <c r="BG69" s="82"/>
      <c r="BH69" s="82"/>
      <c r="BI69" s="82"/>
      <c r="BJ69" s="82"/>
      <c r="BK69" s="82"/>
      <c r="BL69" s="82"/>
    </row>
    <row r="70" spans="1:79" ht="110.25" customHeight="1" x14ac:dyDescent="0.2">
      <c r="A70" s="57">
        <v>0</v>
      </c>
      <c r="B70" s="57"/>
      <c r="C70" s="57"/>
      <c r="D70" s="57"/>
      <c r="E70" s="57"/>
      <c r="F70" s="57"/>
      <c r="G70" s="96" t="s">
        <v>81</v>
      </c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8"/>
      <c r="Z70" s="57" t="s">
        <v>79</v>
      </c>
      <c r="AA70" s="57"/>
      <c r="AB70" s="57"/>
      <c r="AC70" s="57"/>
      <c r="AD70" s="57"/>
      <c r="AE70" s="96" t="str">
        <f>AE69</f>
        <v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v>
      </c>
      <c r="AF70" s="97"/>
      <c r="AG70" s="97"/>
      <c r="AH70" s="97"/>
      <c r="AI70" s="97"/>
      <c r="AJ70" s="97"/>
      <c r="AK70" s="97"/>
      <c r="AL70" s="97"/>
      <c r="AM70" s="97"/>
      <c r="AN70" s="98"/>
      <c r="AO70" s="82">
        <f>AC52</f>
        <v>385503</v>
      </c>
      <c r="AP70" s="82"/>
      <c r="AQ70" s="82"/>
      <c r="AR70" s="82"/>
      <c r="AS70" s="82"/>
      <c r="AT70" s="82"/>
      <c r="AU70" s="82"/>
      <c r="AV70" s="82"/>
      <c r="AW70" s="82">
        <v>0</v>
      </c>
      <c r="AX70" s="82"/>
      <c r="AY70" s="82"/>
      <c r="AZ70" s="82"/>
      <c r="BA70" s="82"/>
      <c r="BB70" s="82"/>
      <c r="BC70" s="82"/>
      <c r="BD70" s="82"/>
      <c r="BE70" s="82">
        <f t="shared" si="2"/>
        <v>385503</v>
      </c>
      <c r="BF70" s="82"/>
      <c r="BG70" s="82"/>
      <c r="BH70" s="82"/>
      <c r="BI70" s="82"/>
      <c r="BJ70" s="82"/>
      <c r="BK70" s="82"/>
      <c r="BL70" s="82"/>
    </row>
    <row r="71" spans="1:79" ht="45.75" customHeight="1" x14ac:dyDescent="0.2">
      <c r="A71" s="57">
        <v>1</v>
      </c>
      <c r="B71" s="57"/>
      <c r="C71" s="57"/>
      <c r="D71" s="57"/>
      <c r="E71" s="57"/>
      <c r="F71" s="57"/>
      <c r="G71" s="96" t="s">
        <v>82</v>
      </c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8"/>
      <c r="Z71" s="57" t="s">
        <v>83</v>
      </c>
      <c r="AA71" s="57"/>
      <c r="AB71" s="57"/>
      <c r="AC71" s="57"/>
      <c r="AD71" s="57"/>
      <c r="AE71" s="96" t="s">
        <v>84</v>
      </c>
      <c r="AF71" s="97"/>
      <c r="AG71" s="97"/>
      <c r="AH71" s="97"/>
      <c r="AI71" s="97"/>
      <c r="AJ71" s="97"/>
      <c r="AK71" s="97"/>
      <c r="AL71" s="97"/>
      <c r="AM71" s="97"/>
      <c r="AN71" s="98"/>
      <c r="AO71" s="82">
        <v>199</v>
      </c>
      <c r="AP71" s="82"/>
      <c r="AQ71" s="82"/>
      <c r="AR71" s="82"/>
      <c r="AS71" s="82"/>
      <c r="AT71" s="82"/>
      <c r="AU71" s="82"/>
      <c r="AV71" s="82"/>
      <c r="AW71" s="82">
        <v>0</v>
      </c>
      <c r="AX71" s="82"/>
      <c r="AY71" s="82"/>
      <c r="AZ71" s="82"/>
      <c r="BA71" s="82"/>
      <c r="BB71" s="82"/>
      <c r="BC71" s="82"/>
      <c r="BD71" s="82"/>
      <c r="BE71" s="82">
        <f t="shared" si="2"/>
        <v>199</v>
      </c>
      <c r="BF71" s="82"/>
      <c r="BG71" s="82"/>
      <c r="BH71" s="82"/>
      <c r="BI71" s="82"/>
      <c r="BJ71" s="82"/>
      <c r="BK71" s="82"/>
      <c r="BL71" s="82"/>
    </row>
    <row r="72" spans="1:79" s="24" customFormat="1" ht="12.75" customHeight="1" x14ac:dyDescent="0.2">
      <c r="A72" s="83">
        <v>0</v>
      </c>
      <c r="B72" s="83"/>
      <c r="C72" s="83"/>
      <c r="D72" s="83"/>
      <c r="E72" s="83"/>
      <c r="F72" s="83"/>
      <c r="G72" s="99" t="s">
        <v>85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83"/>
      <c r="AA72" s="83"/>
      <c r="AB72" s="83"/>
      <c r="AC72" s="83"/>
      <c r="AD72" s="83"/>
      <c r="AE72" s="99"/>
      <c r="AF72" s="100"/>
      <c r="AG72" s="100"/>
      <c r="AH72" s="100"/>
      <c r="AI72" s="100"/>
      <c r="AJ72" s="100"/>
      <c r="AK72" s="100"/>
      <c r="AL72" s="100"/>
      <c r="AM72" s="100"/>
      <c r="AN72" s="101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</row>
    <row r="73" spans="1:79" ht="53.25" customHeight="1" x14ac:dyDescent="0.2">
      <c r="A73" s="57">
        <v>0</v>
      </c>
      <c r="B73" s="57"/>
      <c r="C73" s="57"/>
      <c r="D73" s="57"/>
      <c r="E73" s="57"/>
      <c r="F73" s="57"/>
      <c r="G73" s="96" t="s">
        <v>87</v>
      </c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8"/>
      <c r="Z73" s="57" t="s">
        <v>83</v>
      </c>
      <c r="AA73" s="57"/>
      <c r="AB73" s="57"/>
      <c r="AC73" s="57"/>
      <c r="AD73" s="57"/>
      <c r="AE73" s="96" t="s">
        <v>86</v>
      </c>
      <c r="AF73" s="97"/>
      <c r="AG73" s="97"/>
      <c r="AH73" s="97"/>
      <c r="AI73" s="97"/>
      <c r="AJ73" s="97"/>
      <c r="AK73" s="97"/>
      <c r="AL73" s="97"/>
      <c r="AM73" s="97"/>
      <c r="AN73" s="98"/>
      <c r="AO73" s="82">
        <v>18</v>
      </c>
      <c r="AP73" s="82"/>
      <c r="AQ73" s="82"/>
      <c r="AR73" s="82"/>
      <c r="AS73" s="82"/>
      <c r="AT73" s="82"/>
      <c r="AU73" s="82"/>
      <c r="AV73" s="82"/>
      <c r="AW73" s="82">
        <v>0</v>
      </c>
      <c r="AX73" s="82"/>
      <c r="AY73" s="82"/>
      <c r="AZ73" s="82"/>
      <c r="BA73" s="82"/>
      <c r="BB73" s="82"/>
      <c r="BC73" s="82"/>
      <c r="BD73" s="82"/>
      <c r="BE73" s="82">
        <f t="shared" si="2"/>
        <v>18</v>
      </c>
      <c r="BF73" s="82"/>
      <c r="BG73" s="82"/>
      <c r="BH73" s="82"/>
      <c r="BI73" s="82"/>
      <c r="BJ73" s="82"/>
      <c r="BK73" s="82"/>
      <c r="BL73" s="82"/>
    </row>
    <row r="74" spans="1:79" ht="90.75" customHeight="1" x14ac:dyDescent="0.2">
      <c r="A74" s="57">
        <v>2</v>
      </c>
      <c r="B74" s="57"/>
      <c r="C74" s="57"/>
      <c r="D74" s="57"/>
      <c r="E74" s="57"/>
      <c r="F74" s="57"/>
      <c r="G74" s="96" t="s">
        <v>88</v>
      </c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8"/>
      <c r="Z74" s="57" t="s">
        <v>83</v>
      </c>
      <c r="AA74" s="57"/>
      <c r="AB74" s="57"/>
      <c r="AC74" s="57"/>
      <c r="AD74" s="57"/>
      <c r="AE74" s="96" t="s">
        <v>89</v>
      </c>
      <c r="AF74" s="97"/>
      <c r="AG74" s="97"/>
      <c r="AH74" s="97"/>
      <c r="AI74" s="97"/>
      <c r="AJ74" s="97"/>
      <c r="AK74" s="97"/>
      <c r="AL74" s="97"/>
      <c r="AM74" s="97"/>
      <c r="AN74" s="98"/>
      <c r="AO74" s="82">
        <v>6923</v>
      </c>
      <c r="AP74" s="82"/>
      <c r="AQ74" s="82"/>
      <c r="AR74" s="82"/>
      <c r="AS74" s="82"/>
      <c r="AT74" s="82"/>
      <c r="AU74" s="82"/>
      <c r="AV74" s="82"/>
      <c r="AW74" s="82">
        <v>0</v>
      </c>
      <c r="AX74" s="82"/>
      <c r="AY74" s="82"/>
      <c r="AZ74" s="82"/>
      <c r="BA74" s="82"/>
      <c r="BB74" s="82"/>
      <c r="BC74" s="82"/>
      <c r="BD74" s="82"/>
      <c r="BE74" s="82">
        <f t="shared" si="2"/>
        <v>6923</v>
      </c>
      <c r="BF74" s="82"/>
      <c r="BG74" s="82"/>
      <c r="BH74" s="82"/>
      <c r="BI74" s="82"/>
      <c r="BJ74" s="82"/>
      <c r="BK74" s="82"/>
      <c r="BL74" s="82"/>
    </row>
    <row r="75" spans="1:79" ht="64.5" customHeight="1" x14ac:dyDescent="0.2">
      <c r="A75" s="57">
        <v>3</v>
      </c>
      <c r="B75" s="57"/>
      <c r="C75" s="57"/>
      <c r="D75" s="57"/>
      <c r="E75" s="57"/>
      <c r="F75" s="57"/>
      <c r="G75" s="96" t="s">
        <v>90</v>
      </c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8"/>
      <c r="Z75" s="57" t="s">
        <v>83</v>
      </c>
      <c r="AA75" s="57"/>
      <c r="AB75" s="57"/>
      <c r="AC75" s="57"/>
      <c r="AD75" s="57"/>
      <c r="AE75" s="96" t="s">
        <v>89</v>
      </c>
      <c r="AF75" s="97"/>
      <c r="AG75" s="97"/>
      <c r="AH75" s="97"/>
      <c r="AI75" s="97"/>
      <c r="AJ75" s="97"/>
      <c r="AK75" s="97"/>
      <c r="AL75" s="97"/>
      <c r="AM75" s="97"/>
      <c r="AN75" s="98"/>
      <c r="AO75" s="82">
        <v>928</v>
      </c>
      <c r="AP75" s="82"/>
      <c r="AQ75" s="82"/>
      <c r="AR75" s="82"/>
      <c r="AS75" s="82"/>
      <c r="AT75" s="82"/>
      <c r="AU75" s="82"/>
      <c r="AV75" s="82"/>
      <c r="AW75" s="82">
        <v>0</v>
      </c>
      <c r="AX75" s="82"/>
      <c r="AY75" s="82"/>
      <c r="AZ75" s="82"/>
      <c r="BA75" s="82"/>
      <c r="BB75" s="82"/>
      <c r="BC75" s="82"/>
      <c r="BD75" s="82"/>
      <c r="BE75" s="82">
        <f t="shared" si="2"/>
        <v>928</v>
      </c>
      <c r="BF75" s="82"/>
      <c r="BG75" s="82"/>
      <c r="BH75" s="82"/>
      <c r="BI75" s="82"/>
      <c r="BJ75" s="82"/>
      <c r="BK75" s="82"/>
      <c r="BL75" s="82"/>
    </row>
    <row r="76" spans="1:79" s="24" customFormat="1" ht="19.5" customHeight="1" x14ac:dyDescent="0.2">
      <c r="A76" s="83">
        <v>0</v>
      </c>
      <c r="B76" s="83"/>
      <c r="C76" s="83"/>
      <c r="D76" s="83"/>
      <c r="E76" s="83"/>
      <c r="F76" s="83"/>
      <c r="G76" s="99" t="s">
        <v>91</v>
      </c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1"/>
      <c r="Z76" s="83"/>
      <c r="AA76" s="83"/>
      <c r="AB76" s="83"/>
      <c r="AC76" s="83"/>
      <c r="AD76" s="83"/>
      <c r="AE76" s="99"/>
      <c r="AF76" s="100"/>
      <c r="AG76" s="100"/>
      <c r="AH76" s="100"/>
      <c r="AI76" s="100"/>
      <c r="AJ76" s="100"/>
      <c r="AK76" s="100"/>
      <c r="AL76" s="100"/>
      <c r="AM76" s="100"/>
      <c r="AN76" s="101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</row>
    <row r="77" spans="1:79" ht="52.5" customHeight="1" x14ac:dyDescent="0.2">
      <c r="A77" s="57">
        <v>0</v>
      </c>
      <c r="B77" s="57"/>
      <c r="C77" s="57"/>
      <c r="D77" s="57"/>
      <c r="E77" s="57"/>
      <c r="F77" s="57"/>
      <c r="G77" s="96" t="s">
        <v>93</v>
      </c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8"/>
      <c r="Z77" s="57" t="s">
        <v>79</v>
      </c>
      <c r="AA77" s="57"/>
      <c r="AB77" s="57"/>
      <c r="AC77" s="57"/>
      <c r="AD77" s="57"/>
      <c r="AE77" s="96" t="s">
        <v>92</v>
      </c>
      <c r="AF77" s="97"/>
      <c r="AG77" s="97"/>
      <c r="AH77" s="97"/>
      <c r="AI77" s="97"/>
      <c r="AJ77" s="97"/>
      <c r="AK77" s="97"/>
      <c r="AL77" s="97"/>
      <c r="AM77" s="97"/>
      <c r="AN77" s="98"/>
      <c r="AO77" s="82">
        <f>AO70/AO73</f>
        <v>21416.833333333332</v>
      </c>
      <c r="AP77" s="82"/>
      <c r="AQ77" s="82"/>
      <c r="AR77" s="82"/>
      <c r="AS77" s="82"/>
      <c r="AT77" s="82"/>
      <c r="AU77" s="82"/>
      <c r="AV77" s="82"/>
      <c r="AW77" s="82">
        <v>0</v>
      </c>
      <c r="AX77" s="82"/>
      <c r="AY77" s="82"/>
      <c r="AZ77" s="82"/>
      <c r="BA77" s="82"/>
      <c r="BB77" s="82"/>
      <c r="BC77" s="82"/>
      <c r="BD77" s="82"/>
      <c r="BE77" s="82">
        <f t="shared" si="2"/>
        <v>21416.833333333332</v>
      </c>
      <c r="BF77" s="82"/>
      <c r="BG77" s="82"/>
      <c r="BH77" s="82"/>
      <c r="BI77" s="82"/>
      <c r="BJ77" s="82"/>
      <c r="BK77" s="82"/>
      <c r="BL77" s="82"/>
    </row>
    <row r="78" spans="1:79" ht="25.5" customHeight="1" x14ac:dyDescent="0.2">
      <c r="A78" s="57">
        <v>4</v>
      </c>
      <c r="B78" s="57"/>
      <c r="C78" s="57"/>
      <c r="D78" s="57"/>
      <c r="E78" s="57"/>
      <c r="F78" s="57"/>
      <c r="G78" s="96" t="s">
        <v>94</v>
      </c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8"/>
      <c r="Z78" s="57" t="s">
        <v>83</v>
      </c>
      <c r="AA78" s="57"/>
      <c r="AB78" s="57"/>
      <c r="AC78" s="57"/>
      <c r="AD78" s="57"/>
      <c r="AE78" s="96" t="s">
        <v>95</v>
      </c>
      <c r="AF78" s="97"/>
      <c r="AG78" s="97"/>
      <c r="AH78" s="97"/>
      <c r="AI78" s="97"/>
      <c r="AJ78" s="97"/>
      <c r="AK78" s="97"/>
      <c r="AL78" s="97"/>
      <c r="AM78" s="97"/>
      <c r="AN78" s="98"/>
      <c r="AO78" s="82">
        <v>35</v>
      </c>
      <c r="AP78" s="82"/>
      <c r="AQ78" s="82"/>
      <c r="AR78" s="82"/>
      <c r="AS78" s="82"/>
      <c r="AT78" s="82"/>
      <c r="AU78" s="82"/>
      <c r="AV78" s="82"/>
      <c r="AW78" s="82">
        <v>0</v>
      </c>
      <c r="AX78" s="82"/>
      <c r="AY78" s="82"/>
      <c r="AZ78" s="82"/>
      <c r="BA78" s="82"/>
      <c r="BB78" s="82"/>
      <c r="BC78" s="82"/>
      <c r="BD78" s="82"/>
      <c r="BE78" s="82">
        <f t="shared" si="2"/>
        <v>35</v>
      </c>
      <c r="BF78" s="82"/>
      <c r="BG78" s="82"/>
      <c r="BH78" s="82"/>
      <c r="BI78" s="82"/>
      <c r="BJ78" s="82"/>
      <c r="BK78" s="82"/>
      <c r="BL78" s="82"/>
    </row>
    <row r="79" spans="1:79" ht="25.5" customHeight="1" x14ac:dyDescent="0.2">
      <c r="A79" s="57">
        <v>5</v>
      </c>
      <c r="B79" s="57"/>
      <c r="C79" s="57"/>
      <c r="D79" s="57"/>
      <c r="E79" s="57"/>
      <c r="F79" s="57"/>
      <c r="G79" s="96" t="s">
        <v>96</v>
      </c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8"/>
      <c r="Z79" s="57" t="s">
        <v>83</v>
      </c>
      <c r="AA79" s="57"/>
      <c r="AB79" s="57"/>
      <c r="AC79" s="57"/>
      <c r="AD79" s="57"/>
      <c r="AE79" s="96" t="s">
        <v>92</v>
      </c>
      <c r="AF79" s="97"/>
      <c r="AG79" s="97"/>
      <c r="AH79" s="97"/>
      <c r="AI79" s="97"/>
      <c r="AJ79" s="97"/>
      <c r="AK79" s="97"/>
      <c r="AL79" s="97"/>
      <c r="AM79" s="97"/>
      <c r="AN79" s="98"/>
      <c r="AO79" s="82">
        <v>5</v>
      </c>
      <c r="AP79" s="82"/>
      <c r="AQ79" s="82"/>
      <c r="AR79" s="82"/>
      <c r="AS79" s="82"/>
      <c r="AT79" s="82"/>
      <c r="AU79" s="82"/>
      <c r="AV79" s="82"/>
      <c r="AW79" s="82">
        <v>0</v>
      </c>
      <c r="AX79" s="82"/>
      <c r="AY79" s="82"/>
      <c r="AZ79" s="82"/>
      <c r="BA79" s="82"/>
      <c r="BB79" s="82"/>
      <c r="BC79" s="82"/>
      <c r="BD79" s="82"/>
      <c r="BE79" s="82">
        <f t="shared" si="2"/>
        <v>5</v>
      </c>
      <c r="BF79" s="82"/>
      <c r="BG79" s="82"/>
      <c r="BH79" s="82"/>
      <c r="BI79" s="82"/>
      <c r="BJ79" s="82"/>
      <c r="BK79" s="82"/>
      <c r="BL79" s="82"/>
    </row>
    <row r="80" spans="1:79" ht="12.75" customHeight="1" x14ac:dyDescent="0.2">
      <c r="A80" s="57">
        <v>6</v>
      </c>
      <c r="B80" s="57"/>
      <c r="C80" s="57"/>
      <c r="D80" s="57"/>
      <c r="E80" s="57"/>
      <c r="F80" s="57"/>
      <c r="G80" s="96" t="s">
        <v>97</v>
      </c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8"/>
      <c r="Z80" s="57" t="s">
        <v>79</v>
      </c>
      <c r="AA80" s="57"/>
      <c r="AB80" s="57"/>
      <c r="AC80" s="57"/>
      <c r="AD80" s="57"/>
      <c r="AE80" s="96" t="s">
        <v>92</v>
      </c>
      <c r="AF80" s="97"/>
      <c r="AG80" s="97"/>
      <c r="AH80" s="97"/>
      <c r="AI80" s="97"/>
      <c r="AJ80" s="97"/>
      <c r="AK80" s="97"/>
      <c r="AL80" s="97"/>
      <c r="AM80" s="97"/>
      <c r="AN80" s="98"/>
      <c r="AO80" s="82">
        <f>(AO69)/AO71</f>
        <v>214664.17587939699</v>
      </c>
      <c r="AP80" s="82"/>
      <c r="AQ80" s="82"/>
      <c r="AR80" s="82"/>
      <c r="AS80" s="82"/>
      <c r="AT80" s="82"/>
      <c r="AU80" s="82"/>
      <c r="AV80" s="82"/>
      <c r="AW80" s="82">
        <v>84.52</v>
      </c>
      <c r="AX80" s="82"/>
      <c r="AY80" s="82"/>
      <c r="AZ80" s="82"/>
      <c r="BA80" s="82"/>
      <c r="BB80" s="82"/>
      <c r="BC80" s="82"/>
      <c r="BD80" s="82"/>
      <c r="BE80" s="82">
        <f t="shared" si="2"/>
        <v>214748.69587939698</v>
      </c>
      <c r="BF80" s="82"/>
      <c r="BG80" s="82"/>
      <c r="BH80" s="82"/>
      <c r="BI80" s="82"/>
      <c r="BJ80" s="82"/>
      <c r="BK80" s="82"/>
      <c r="BL80" s="82"/>
    </row>
    <row r="81" spans="1:64" x14ac:dyDescent="0.2"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</row>
    <row r="82" spans="1:64" x14ac:dyDescent="0.2"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</row>
    <row r="83" spans="1:64" ht="16.5" customHeight="1" x14ac:dyDescent="0.2">
      <c r="A83" s="106" t="s">
        <v>105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30"/>
      <c r="AO83" s="103" t="s">
        <v>106</v>
      </c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</row>
    <row r="84" spans="1:64" ht="21" customHeight="1" x14ac:dyDescent="0.3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108" t="s">
        <v>98</v>
      </c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31"/>
      <c r="AO84" s="108" t="s">
        <v>99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</row>
    <row r="85" spans="1:64" ht="35.25" customHeight="1" x14ac:dyDescent="0.3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1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</row>
    <row r="86" spans="1:64" ht="15.75" customHeight="1" x14ac:dyDescent="0.3">
      <c r="A86" s="105" t="s">
        <v>100</v>
      </c>
      <c r="B86" s="105"/>
      <c r="C86" s="105"/>
      <c r="D86" s="105"/>
      <c r="E86" s="105"/>
      <c r="F86" s="105"/>
      <c r="G86" s="105"/>
      <c r="H86" s="105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</row>
    <row r="87" spans="1:64" ht="20.25" customHeight="1" x14ac:dyDescent="0.3">
      <c r="A87" s="112" t="s">
        <v>101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  <c r="AP87" s="104"/>
      <c r="AQ87" s="104"/>
      <c r="AR87" s="104"/>
      <c r="AS87" s="104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</row>
    <row r="88" spans="1:64" ht="18.75" x14ac:dyDescent="0.3">
      <c r="A88" s="113" t="s">
        <v>102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</row>
    <row r="89" spans="1:64" ht="18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</row>
    <row r="90" spans="1:64" ht="15.75" customHeight="1" x14ac:dyDescent="0.2">
      <c r="A90" s="106" t="s">
        <v>107</v>
      </c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30"/>
      <c r="AO90" s="103" t="s">
        <v>108</v>
      </c>
      <c r="AP90" s="104"/>
      <c r="AQ90" s="104"/>
      <c r="AR90" s="104"/>
      <c r="AS90" s="104"/>
      <c r="AT90" s="104"/>
      <c r="AU90" s="104"/>
      <c r="AV90" s="104"/>
      <c r="AW90" s="104"/>
      <c r="AX90" s="104"/>
      <c r="AY90" s="104"/>
      <c r="AZ90" s="104"/>
      <c r="BA90" s="104"/>
      <c r="BB90" s="104"/>
      <c r="BC90" s="104"/>
      <c r="BD90" s="104"/>
      <c r="BE90" s="104"/>
      <c r="BF90" s="104"/>
      <c r="BG90" s="104"/>
    </row>
    <row r="91" spans="1:64" ht="18.75" x14ac:dyDescent="0.3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108" t="s">
        <v>98</v>
      </c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31"/>
      <c r="AO91" s="108" t="s">
        <v>99</v>
      </c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/>
      <c r="BD91" s="108"/>
      <c r="BE91" s="108"/>
      <c r="BF91" s="108"/>
      <c r="BG91" s="108"/>
    </row>
    <row r="92" spans="1:64" ht="18.75" x14ac:dyDescent="0.3">
      <c r="A92" s="109">
        <v>44111</v>
      </c>
      <c r="B92" s="110"/>
      <c r="C92" s="110"/>
      <c r="D92" s="110"/>
      <c r="E92" s="110"/>
      <c r="F92" s="110"/>
      <c r="G92" s="110"/>
      <c r="H92" s="110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</row>
    <row r="93" spans="1:64" x14ac:dyDescent="0.2">
      <c r="A93" s="111" t="s">
        <v>103</v>
      </c>
      <c r="B93" s="111"/>
      <c r="C93" s="111"/>
      <c r="D93" s="111"/>
      <c r="E93" s="111"/>
      <c r="F93" s="111"/>
      <c r="G93" s="111"/>
      <c r="H93" s="111"/>
      <c r="I93" s="28"/>
      <c r="J93" s="28"/>
      <c r="K93" s="28"/>
      <c r="L93" s="28"/>
      <c r="M93" s="28"/>
      <c r="N93" s="28"/>
      <c r="O93" s="28"/>
      <c r="P93" s="28"/>
      <c r="Q93" s="28"/>
    </row>
    <row r="94" spans="1:64" x14ac:dyDescent="0.2">
      <c r="A94" s="29" t="s">
        <v>104</v>
      </c>
    </row>
  </sheetData>
  <mergeCells count="248">
    <mergeCell ref="W83:AM83"/>
    <mergeCell ref="AO83:BG83"/>
    <mergeCell ref="A86:H86"/>
    <mergeCell ref="A83:V83"/>
    <mergeCell ref="W91:AM91"/>
    <mergeCell ref="AO91:BG91"/>
    <mergeCell ref="A92:H92"/>
    <mergeCell ref="A93:H93"/>
    <mergeCell ref="A28:BM28"/>
    <mergeCell ref="A87:AS87"/>
    <mergeCell ref="A88:AS88"/>
    <mergeCell ref="A90:V90"/>
    <mergeCell ref="W90:AM90"/>
    <mergeCell ref="AO90:BG90"/>
    <mergeCell ref="BE80:BL80"/>
    <mergeCell ref="W84:AM84"/>
    <mergeCell ref="AO84:BG84"/>
    <mergeCell ref="A80:F80"/>
    <mergeCell ref="G80:Y80"/>
    <mergeCell ref="Z80:AD80"/>
    <mergeCell ref="AE80:AN80"/>
    <mergeCell ref="AO80:AV80"/>
    <mergeCell ref="AW80:BD80"/>
    <mergeCell ref="BE78:BL78"/>
    <mergeCell ref="A77:F77"/>
    <mergeCell ref="G77:Y77"/>
    <mergeCell ref="Z77:AD77"/>
    <mergeCell ref="AE77:AN77"/>
    <mergeCell ref="AO77:AV77"/>
    <mergeCell ref="AW77:BD77"/>
    <mergeCell ref="BE77:BL77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2:BL72"/>
    <mergeCell ref="A72:F72"/>
    <mergeCell ref="G72:Y72"/>
    <mergeCell ref="Z72:AD72"/>
    <mergeCell ref="AE72:AN72"/>
    <mergeCell ref="AO72:AV72"/>
    <mergeCell ref="AW72:BD72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69:BL69"/>
    <mergeCell ref="A69:F69"/>
    <mergeCell ref="G69:Y69"/>
    <mergeCell ref="Z69:AD69"/>
    <mergeCell ref="AE69:AN69"/>
    <mergeCell ref="AO69:AV69"/>
    <mergeCell ref="AW69:BD69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62:C62"/>
    <mergeCell ref="D62:AA62"/>
    <mergeCell ref="AB62:AI62"/>
    <mergeCell ref="AJ62:AQ62"/>
    <mergeCell ref="AR62:AY62"/>
    <mergeCell ref="A64:BL64"/>
    <mergeCell ref="A60:C60"/>
    <mergeCell ref="D60:AA60"/>
    <mergeCell ref="AB60:AI60"/>
    <mergeCell ref="AJ60:AQ60"/>
    <mergeCell ref="AR60:AY60"/>
    <mergeCell ref="A61:C61"/>
    <mergeCell ref="D61:AA61"/>
    <mergeCell ref="AB61:AI61"/>
    <mergeCell ref="AJ61:AQ61"/>
    <mergeCell ref="AR61:AY61"/>
    <mergeCell ref="A52:C52"/>
    <mergeCell ref="D52:AB52"/>
    <mergeCell ref="AC52:AJ52"/>
    <mergeCell ref="AK52:AR52"/>
    <mergeCell ref="AS52:AZ52"/>
    <mergeCell ref="A56:BL56"/>
    <mergeCell ref="A57:AY57"/>
    <mergeCell ref="A58:C59"/>
    <mergeCell ref="D58:AA59"/>
    <mergeCell ref="AB58:AI59"/>
    <mergeCell ref="AJ58:AQ59"/>
    <mergeCell ref="AR58:AY59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4:F44"/>
    <mergeCell ref="G44:BL44"/>
    <mergeCell ref="A46:AZ46"/>
    <mergeCell ref="A47:AZ47"/>
    <mergeCell ref="A48:C49"/>
    <mergeCell ref="D48:AB49"/>
    <mergeCell ref="AC48:AJ49"/>
    <mergeCell ref="AK48:AR49"/>
    <mergeCell ref="AS48:AZ49"/>
    <mergeCell ref="A42:F42"/>
    <mergeCell ref="G42:BL42"/>
    <mergeCell ref="A43:F43"/>
    <mergeCell ref="G43:BL43"/>
    <mergeCell ref="A36:BL36"/>
    <mergeCell ref="A37:BL37"/>
    <mergeCell ref="A39:BL39"/>
    <mergeCell ref="A40:F40"/>
    <mergeCell ref="G40:BL40"/>
    <mergeCell ref="A41:F41"/>
    <mergeCell ref="G41:BL41"/>
    <mergeCell ref="A32:F32"/>
    <mergeCell ref="G32:BL32"/>
    <mergeCell ref="A33:F33"/>
    <mergeCell ref="G33:BL33"/>
    <mergeCell ref="A34:F34"/>
    <mergeCell ref="G34:BL34"/>
    <mergeCell ref="A25:BL25"/>
    <mergeCell ref="A26:BL26"/>
    <mergeCell ref="A27:BM27"/>
    <mergeCell ref="A30:BL30"/>
    <mergeCell ref="A31:F31"/>
    <mergeCell ref="G31:BL31"/>
    <mergeCell ref="A29:BM29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8:L68">
    <cfRule type="cellIs" dxfId="28" priority="34" stopIfTrue="1" operator="equal">
      <formula>$G67</formula>
    </cfRule>
  </conditionalFormatting>
  <conditionalFormatting sqref="D52">
    <cfRule type="cellIs" dxfId="27" priority="35" stopIfTrue="1" operator="equal">
      <formula>$D51</formula>
    </cfRule>
  </conditionalFormatting>
  <conditionalFormatting sqref="A68:F68">
    <cfRule type="cellIs" dxfId="26" priority="36" stopIfTrue="1" operator="equal">
      <formula>0</formula>
    </cfRule>
  </conditionalFormatting>
  <conditionalFormatting sqref="D53">
    <cfRule type="cellIs" dxfId="25" priority="32" stopIfTrue="1" operator="equal">
      <formula>#REF!</formula>
    </cfRule>
  </conditionalFormatting>
  <conditionalFormatting sqref="D54">
    <cfRule type="cellIs" dxfId="24" priority="31" stopIfTrue="1" operator="equal">
      <formula>$D53</formula>
    </cfRule>
  </conditionalFormatting>
  <conditionalFormatting sqref="G69">
    <cfRule type="cellIs" dxfId="23" priority="29" stopIfTrue="1" operator="equal">
      <formula>$G68</formula>
    </cfRule>
  </conditionalFormatting>
  <conditionalFormatting sqref="A69:F69">
    <cfRule type="cellIs" dxfId="22" priority="30" stopIfTrue="1" operator="equal">
      <formula>0</formula>
    </cfRule>
  </conditionalFormatting>
  <conditionalFormatting sqref="G70">
    <cfRule type="cellIs" dxfId="21" priority="25" stopIfTrue="1" operator="equal">
      <formula>#REF!</formula>
    </cfRule>
  </conditionalFormatting>
  <conditionalFormatting sqref="A70:F70">
    <cfRule type="cellIs" dxfId="20" priority="26" stopIfTrue="1" operator="equal">
      <formula>0</formula>
    </cfRule>
  </conditionalFormatting>
  <conditionalFormatting sqref="G71">
    <cfRule type="cellIs" dxfId="19" priority="23" stopIfTrue="1" operator="equal">
      <formula>$G70</formula>
    </cfRule>
  </conditionalFormatting>
  <conditionalFormatting sqref="A71:F71">
    <cfRule type="cellIs" dxfId="18" priority="24" stopIfTrue="1" operator="equal">
      <formula>0</formula>
    </cfRule>
  </conditionalFormatting>
  <conditionalFormatting sqref="G72">
    <cfRule type="cellIs" dxfId="17" priority="21" stopIfTrue="1" operator="equal">
      <formula>$G71</formula>
    </cfRule>
  </conditionalFormatting>
  <conditionalFormatting sqref="A72:F72">
    <cfRule type="cellIs" dxfId="16" priority="22" stopIfTrue="1" operator="equal">
      <formula>0</formula>
    </cfRule>
  </conditionalFormatting>
  <conditionalFormatting sqref="G73">
    <cfRule type="cellIs" dxfId="15" priority="17" stopIfTrue="1" operator="equal">
      <formula>#REF!</formula>
    </cfRule>
  </conditionalFormatting>
  <conditionalFormatting sqref="A73:F73">
    <cfRule type="cellIs" dxfId="14" priority="18" stopIfTrue="1" operator="equal">
      <formula>0</formula>
    </cfRule>
  </conditionalFormatting>
  <conditionalFormatting sqref="G74">
    <cfRule type="cellIs" dxfId="13" priority="15" stopIfTrue="1" operator="equal">
      <formula>$G73</formula>
    </cfRule>
  </conditionalFormatting>
  <conditionalFormatting sqref="A74:F74">
    <cfRule type="cellIs" dxfId="12" priority="16" stopIfTrue="1" operator="equal">
      <formula>0</formula>
    </cfRule>
  </conditionalFormatting>
  <conditionalFormatting sqref="G75">
    <cfRule type="cellIs" dxfId="11" priority="13" stopIfTrue="1" operator="equal">
      <formula>$G74</formula>
    </cfRule>
  </conditionalFormatting>
  <conditionalFormatting sqref="A75:F75">
    <cfRule type="cellIs" dxfId="10" priority="14" stopIfTrue="1" operator="equal">
      <formula>0</formula>
    </cfRule>
  </conditionalFormatting>
  <conditionalFormatting sqref="G76">
    <cfRule type="cellIs" dxfId="9" priority="11" stopIfTrue="1" operator="equal">
      <formula>$G75</formula>
    </cfRule>
  </conditionalFormatting>
  <conditionalFormatting sqref="A76:F76">
    <cfRule type="cellIs" dxfId="8" priority="12" stopIfTrue="1" operator="equal">
      <formula>0</formula>
    </cfRule>
  </conditionalFormatting>
  <conditionalFormatting sqref="G77">
    <cfRule type="cellIs" dxfId="7" priority="7" stopIfTrue="1" operator="equal">
      <formula>#REF!</formula>
    </cfRule>
  </conditionalFormatting>
  <conditionalFormatting sqref="A77:F77">
    <cfRule type="cellIs" dxfId="6" priority="8" stopIfTrue="1" operator="equal">
      <formula>0</formula>
    </cfRule>
  </conditionalFormatting>
  <conditionalFormatting sqref="G78">
    <cfRule type="cellIs" dxfId="5" priority="5" stopIfTrue="1" operator="equal">
      <formula>$G77</formula>
    </cfRule>
  </conditionalFormatting>
  <conditionalFormatting sqref="A78:F78">
    <cfRule type="cellIs" dxfId="4" priority="6" stopIfTrue="1" operator="equal">
      <formula>0</formula>
    </cfRule>
  </conditionalFormatting>
  <conditionalFormatting sqref="G79">
    <cfRule type="cellIs" dxfId="3" priority="3" stopIfTrue="1" operator="equal">
      <formula>$G78</formula>
    </cfRule>
  </conditionalFormatting>
  <conditionalFormatting sqref="A79:F79">
    <cfRule type="cellIs" dxfId="2" priority="4" stopIfTrue="1" operator="equal">
      <formula>0</formula>
    </cfRule>
  </conditionalFormatting>
  <conditionalFormatting sqref="G80">
    <cfRule type="cellIs" dxfId="1" priority="1" stopIfTrue="1" operator="equal">
      <formula>$G79</formula>
    </cfRule>
  </conditionalFormatting>
  <conditionalFormatting sqref="A80:F80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1" orientation="landscape" r:id="rId1"/>
  <rowBreaks count="3" manualBreakCount="3">
    <brk id="29" max="16383" man="1"/>
    <brk id="63" max="16383" man="1"/>
    <brk id="7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7DD80-4CBB-4FA5-9557-B1B1726B4A13}">
  <dimension ref="A2:N26"/>
  <sheetViews>
    <sheetView tabSelected="1" view="pageBreakPreview" topLeftCell="A4" zoomScale="60" zoomScaleNormal="100" workbookViewId="0">
      <selection activeCell="A16" sqref="A16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4" ht="18.75" x14ac:dyDescent="0.25">
      <c r="A2" s="114" t="s">
        <v>113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4" ht="18.75" x14ac:dyDescent="0.25">
      <c r="A3" s="115" t="s">
        <v>114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4" ht="15.75" thickBot="1" x14ac:dyDescent="0.3">
      <c r="A4" s="116"/>
    </row>
    <row r="5" spans="1:14" ht="30" customHeight="1" x14ac:dyDescent="0.25">
      <c r="A5" s="117" t="s">
        <v>115</v>
      </c>
      <c r="B5" s="118" t="s">
        <v>69</v>
      </c>
      <c r="C5" s="118" t="s">
        <v>70</v>
      </c>
      <c r="D5" s="118" t="s">
        <v>71</v>
      </c>
      <c r="E5" s="119" t="s">
        <v>116</v>
      </c>
      <c r="F5" s="120"/>
      <c r="G5" s="121"/>
      <c r="H5" s="119" t="s">
        <v>117</v>
      </c>
      <c r="I5" s="120"/>
      <c r="J5" s="121"/>
      <c r="K5" s="119" t="s">
        <v>118</v>
      </c>
      <c r="L5" s="120"/>
      <c r="M5" s="121"/>
    </row>
    <row r="6" spans="1:14" ht="15.75" thickBot="1" x14ac:dyDescent="0.3">
      <c r="A6" s="122" t="s">
        <v>119</v>
      </c>
      <c r="B6" s="123"/>
      <c r="C6" s="123"/>
      <c r="D6" s="123"/>
      <c r="E6" s="124" t="s">
        <v>120</v>
      </c>
      <c r="F6" s="125"/>
      <c r="G6" s="126"/>
      <c r="H6" s="124"/>
      <c r="I6" s="125"/>
      <c r="J6" s="126"/>
      <c r="K6" s="124"/>
      <c r="L6" s="125"/>
      <c r="M6" s="126"/>
    </row>
    <row r="7" spans="1:14" ht="26.25" thickBot="1" x14ac:dyDescent="0.3">
      <c r="A7" s="127"/>
      <c r="B7" s="128"/>
      <c r="C7" s="128"/>
      <c r="D7" s="128"/>
      <c r="E7" s="129" t="s">
        <v>54</v>
      </c>
      <c r="F7" s="129" t="s">
        <v>55</v>
      </c>
      <c r="G7" s="129" t="s">
        <v>56</v>
      </c>
      <c r="H7" s="129" t="s">
        <v>121</v>
      </c>
      <c r="I7" s="129" t="s">
        <v>55</v>
      </c>
      <c r="J7" s="129" t="s">
        <v>56</v>
      </c>
      <c r="K7" s="129" t="s">
        <v>54</v>
      </c>
      <c r="L7" s="129" t="s">
        <v>55</v>
      </c>
      <c r="M7" s="129" t="s">
        <v>56</v>
      </c>
    </row>
    <row r="8" spans="1:14" ht="15.75" thickBot="1" x14ac:dyDescent="0.3">
      <c r="A8" s="130">
        <v>1</v>
      </c>
      <c r="B8" s="131">
        <v>2</v>
      </c>
      <c r="C8" s="132">
        <v>3</v>
      </c>
      <c r="D8" s="132">
        <v>4</v>
      </c>
      <c r="E8" s="132">
        <v>5</v>
      </c>
      <c r="F8" s="132">
        <v>6</v>
      </c>
      <c r="G8" s="132">
        <v>7</v>
      </c>
      <c r="H8" s="132">
        <v>8</v>
      </c>
      <c r="I8" s="132">
        <v>9</v>
      </c>
      <c r="J8" s="132">
        <v>10</v>
      </c>
      <c r="K8" s="132">
        <v>11</v>
      </c>
      <c r="L8" s="132">
        <v>12</v>
      </c>
      <c r="M8" s="132">
        <v>13</v>
      </c>
    </row>
    <row r="9" spans="1:14" ht="105.75" thickBot="1" x14ac:dyDescent="0.3">
      <c r="A9" s="130"/>
      <c r="B9" s="133" t="str">
        <f>'[1]0160'!B50:G50</f>
        <v>Здійснення виконавчим комітетом Саксаганської районної у місті ради  наданих законодавством повноважень у відповідній сфері</v>
      </c>
      <c r="C9" s="134"/>
      <c r="D9" s="135"/>
      <c r="E9" s="135"/>
      <c r="F9" s="135"/>
      <c r="G9" s="135"/>
      <c r="H9" s="135"/>
      <c r="I9" s="135"/>
      <c r="J9" s="135"/>
      <c r="K9" s="135"/>
      <c r="L9" s="135"/>
      <c r="M9" s="136"/>
    </row>
    <row r="10" spans="1:14" ht="15.75" thickBot="1" x14ac:dyDescent="0.3">
      <c r="A10" s="122">
        <v>1</v>
      </c>
      <c r="B10" s="137" t="s">
        <v>122</v>
      </c>
      <c r="C10" s="138"/>
      <c r="D10" s="139"/>
      <c r="E10" s="139"/>
      <c r="F10" s="139"/>
      <c r="G10" s="139"/>
      <c r="H10" s="139"/>
      <c r="I10" s="139"/>
      <c r="J10" s="139"/>
      <c r="K10" s="139"/>
      <c r="L10" s="139"/>
      <c r="M10" s="140"/>
    </row>
    <row r="11" spans="1:14" ht="60" x14ac:dyDescent="0.25">
      <c r="A11" s="141"/>
      <c r="B11" s="142" t="str">
        <f>'[1]0160'!B85</f>
        <v>кількість виконаних листів, звернень, заяв, скарг на одного працівника</v>
      </c>
      <c r="C11" s="143" t="s">
        <v>123</v>
      </c>
      <c r="D11" s="144" t="s">
        <v>95</v>
      </c>
      <c r="E11" s="145">
        <v>35</v>
      </c>
      <c r="F11" s="145">
        <v>0</v>
      </c>
      <c r="G11" s="145">
        <f>E11+F11</f>
        <v>35</v>
      </c>
      <c r="H11" s="145">
        <f>[2]Лист1!AO78</f>
        <v>35</v>
      </c>
      <c r="I11" s="145">
        <f>'[1]0160'!F85</f>
        <v>0</v>
      </c>
      <c r="J11" s="145">
        <f>H11+I11</f>
        <v>35</v>
      </c>
      <c r="K11" s="145">
        <f t="shared" ref="K11:L13" si="0">H11-E11</f>
        <v>0</v>
      </c>
      <c r="L11" s="145">
        <f t="shared" si="0"/>
        <v>0</v>
      </c>
      <c r="M11" s="146">
        <f>K11+L11</f>
        <v>0</v>
      </c>
    </row>
    <row r="12" spans="1:14" ht="60" x14ac:dyDescent="0.25">
      <c r="A12" s="147"/>
      <c r="B12" s="148" t="str">
        <f>'[1]0160'!B86</f>
        <v>кількість прийнятих нормативно-правових актів на одного працівника</v>
      </c>
      <c r="C12" s="149" t="s">
        <v>123</v>
      </c>
      <c r="D12" s="150" t="s">
        <v>95</v>
      </c>
      <c r="E12" s="151">
        <v>5</v>
      </c>
      <c r="F12" s="151">
        <v>0</v>
      </c>
      <c r="G12" s="151">
        <f>E12+F12</f>
        <v>5</v>
      </c>
      <c r="H12" s="151">
        <f>[3]Лист1!AO83</f>
        <v>5</v>
      </c>
      <c r="I12" s="151">
        <f>'[1]0160'!F86</f>
        <v>0</v>
      </c>
      <c r="J12" s="151">
        <f>H12+I12</f>
        <v>5</v>
      </c>
      <c r="K12" s="151">
        <f t="shared" si="0"/>
        <v>0</v>
      </c>
      <c r="L12" s="151">
        <f t="shared" si="0"/>
        <v>0</v>
      </c>
      <c r="M12" s="152">
        <f>K12+L12</f>
        <v>0</v>
      </c>
    </row>
    <row r="13" spans="1:14" ht="30" x14ac:dyDescent="0.25">
      <c r="A13" s="147"/>
      <c r="B13" s="148" t="str">
        <f>'[1]0160'!B87</f>
        <v>витрати на утримання однієї штатної одиниці</v>
      </c>
      <c r="C13" s="149" t="s">
        <v>123</v>
      </c>
      <c r="D13" s="150" t="s">
        <v>95</v>
      </c>
      <c r="E13" s="151">
        <v>213480.50753768845</v>
      </c>
      <c r="F13" s="151">
        <v>84.52</v>
      </c>
      <c r="G13" s="151">
        <f>E13+F13</f>
        <v>213565.02753768844</v>
      </c>
      <c r="H13" s="151">
        <f>Лист1!AO80</f>
        <v>214664.17587939699</v>
      </c>
      <c r="I13" s="151">
        <f>[3]Лист1!AW84</f>
        <v>84.52</v>
      </c>
      <c r="J13" s="151">
        <f>H13+I13</f>
        <v>214748.69587939698</v>
      </c>
      <c r="K13" s="151">
        <f t="shared" si="0"/>
        <v>1183.6683417085442</v>
      </c>
      <c r="L13" s="151">
        <f t="shared" si="0"/>
        <v>0</v>
      </c>
      <c r="M13" s="152">
        <f>K13+L13</f>
        <v>1183.6683417085442</v>
      </c>
    </row>
    <row r="14" spans="1:14" ht="75" x14ac:dyDescent="0.25">
      <c r="A14" s="147"/>
      <c r="B14" s="148" t="str">
        <f>'[1]0160'!B88</f>
        <v>середні видатки на придбання одиниці обладнання, предметів та послуг за заходами інформатизації</v>
      </c>
      <c r="C14" s="149" t="s">
        <v>123</v>
      </c>
      <c r="D14" s="150" t="s">
        <v>95</v>
      </c>
      <c r="E14" s="151">
        <v>21416.833333333332</v>
      </c>
      <c r="F14" s="151">
        <v>0</v>
      </c>
      <c r="G14" s="151">
        <f>E14+F14</f>
        <v>21416.833333333332</v>
      </c>
      <c r="H14" s="151">
        <f>Лист1!AO77</f>
        <v>21416.833333333332</v>
      </c>
      <c r="I14" s="151">
        <f>'[1]0160'!F88</f>
        <v>0</v>
      </c>
      <c r="J14" s="151">
        <f>H14+I14</f>
        <v>21416.833333333332</v>
      </c>
      <c r="K14" s="151">
        <f>H14-E14</f>
        <v>0</v>
      </c>
      <c r="L14" s="151">
        <f>I14-F14</f>
        <v>0</v>
      </c>
      <c r="M14" s="152">
        <f>K14+L14</f>
        <v>0</v>
      </c>
    </row>
    <row r="15" spans="1:14" ht="42.75" customHeight="1" thickBot="1" x14ac:dyDescent="0.3">
      <c r="A15" s="124" t="s">
        <v>126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6"/>
      <c r="N15" s="153">
        <f>43103674-42868124</f>
        <v>235550</v>
      </c>
    </row>
    <row r="16" spans="1:14" x14ac:dyDescent="0.25">
      <c r="A16" s="116"/>
      <c r="N16" s="153"/>
    </row>
    <row r="17" spans="1:8" s="156" customFormat="1" ht="15.75" x14ac:dyDescent="0.25">
      <c r="A17" s="154" t="s">
        <v>125</v>
      </c>
      <c r="B17" s="154"/>
      <c r="C17" s="154"/>
      <c r="D17" s="155"/>
      <c r="H17" s="157"/>
    </row>
    <row r="18" spans="1:8" s="156" customFormat="1" ht="15.75" x14ac:dyDescent="0.25">
      <c r="A18" s="154"/>
      <c r="B18" s="154"/>
      <c r="C18" s="154"/>
      <c r="D18" s="158"/>
      <c r="F18" s="159" t="str">
        <f>Лист1!AO83</f>
        <v>В.В. Беззубченко</v>
      </c>
      <c r="G18" s="159"/>
    </row>
    <row r="19" spans="1:8" ht="18.75" x14ac:dyDescent="0.25">
      <c r="A19" s="160" t="s">
        <v>124</v>
      </c>
    </row>
    <row r="20" spans="1:8" s="156" customFormat="1" ht="15.75" x14ac:dyDescent="0.25">
      <c r="A20" s="161"/>
      <c r="B20" s="161"/>
      <c r="C20" s="162"/>
      <c r="D20" s="162"/>
    </row>
    <row r="21" spans="1:8" s="156" customFormat="1" ht="15.75" x14ac:dyDescent="0.25">
      <c r="A21" s="163"/>
      <c r="B21" s="164"/>
      <c r="C21" s="162"/>
      <c r="D21" s="162"/>
    </row>
    <row r="22" spans="1:8" s="156" customFormat="1" ht="15.75" x14ac:dyDescent="0.25">
      <c r="A22" s="161"/>
      <c r="B22" s="161"/>
      <c r="C22" s="161"/>
      <c r="D22" s="155"/>
      <c r="F22" s="165"/>
      <c r="G22" s="165"/>
    </row>
    <row r="23" spans="1:8" s="156" customFormat="1" ht="15.75" x14ac:dyDescent="0.25">
      <c r="A23" s="155"/>
      <c r="B23" s="162"/>
      <c r="C23" s="162"/>
      <c r="D23" s="166"/>
      <c r="F23" s="167"/>
      <c r="G23" s="167"/>
    </row>
    <row r="24" spans="1:8" s="156" customFormat="1" x14ac:dyDescent="0.25">
      <c r="A24" s="168"/>
    </row>
    <row r="25" spans="1:8" x14ac:dyDescent="0.25">
      <c r="A25" s="169"/>
    </row>
    <row r="26" spans="1:8" x14ac:dyDescent="0.25">
      <c r="A26" s="169"/>
    </row>
  </sheetData>
  <mergeCells count="17">
    <mergeCell ref="F23:G23"/>
    <mergeCell ref="C10:M10"/>
    <mergeCell ref="A15:M15"/>
    <mergeCell ref="A17:C18"/>
    <mergeCell ref="F18:G18"/>
    <mergeCell ref="A20:B20"/>
    <mergeCell ref="A22:C22"/>
    <mergeCell ref="F22:G22"/>
    <mergeCell ref="A2:M2"/>
    <mergeCell ref="A3:M3"/>
    <mergeCell ref="B5:B7"/>
    <mergeCell ref="C5:C7"/>
    <mergeCell ref="D5:D7"/>
    <mergeCell ref="E5:G5"/>
    <mergeCell ref="H5:J6"/>
    <mergeCell ref="K5:M6"/>
    <mergeCell ref="E6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2020-12-06T12:51:57Z</cp:lastPrinted>
  <dcterms:created xsi:type="dcterms:W3CDTF">2015-06-05T18:19:34Z</dcterms:created>
  <dcterms:modified xsi:type="dcterms:W3CDTF">2020-12-06T12:52:03Z</dcterms:modified>
</cp:coreProperties>
</file>